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350" windowWidth="25170" windowHeight="4365" tabRatio="953" firstSheet="9" activeTab="9"/>
  </bookViews>
  <sheets>
    <sheet name="BTL" sheetId="1" state="hidden" r:id="rId1"/>
    <sheet name="ATL" sheetId="2" state="hidden" r:id="rId2"/>
    <sheet name="PR" sheetId="3" state="hidden" r:id="rId3"/>
    <sheet name="Sprzedaż" sheetId="4" state="hidden" r:id="rId4"/>
    <sheet name="29" sheetId="5" state="hidden" r:id="rId5"/>
    <sheet name="29a" sheetId="6" state="hidden" r:id="rId6"/>
    <sheet name="28h" sheetId="7" state="hidden" r:id="rId7"/>
    <sheet name="29b" sheetId="8" state="hidden" r:id="rId8"/>
    <sheet name="29c" sheetId="9" state="hidden" r:id="rId9"/>
    <sheet name="Autokorekta Sprawdzanie Pisowni" sheetId="10" r:id="rId10"/>
  </sheets>
  <externalReferences>
    <externalReference r:id="rId13"/>
    <externalReference r:id="rId14"/>
    <externalReference r:id="rId15"/>
  </externalReferences>
  <definedNames>
    <definedName name="_xlfn.BAHTTEXT" hidden="1">#NAME?</definedName>
    <definedName name="Cena">'[3]Scenariusze'!$C$4</definedName>
    <definedName name="Green">#REF!</definedName>
    <definedName name="Hungary">#REF!</definedName>
    <definedName name="Poland">#REF!</definedName>
    <definedName name="Red">#REF!</definedName>
    <definedName name="Udział">'[3]Scenariusze'!$C$10</definedName>
    <definedName name="Yellow">#REF!</definedName>
    <definedName name="Zysk">'[3]Scenariusze'!$C$9</definedName>
  </definedNames>
  <calcPr fullCalcOnLoad="1"/>
</workbook>
</file>

<file path=xl/sharedStrings.xml><?xml version="1.0" encoding="utf-8"?>
<sst xmlns="http://schemas.openxmlformats.org/spreadsheetml/2006/main" count="221" uniqueCount="98">
  <si>
    <t>styczeń</t>
  </si>
  <si>
    <t>luty</t>
  </si>
  <si>
    <t>marzec</t>
  </si>
  <si>
    <t>kwiecień</t>
  </si>
  <si>
    <t>maj</t>
  </si>
  <si>
    <t>czerwiec</t>
  </si>
  <si>
    <t>lipiec</t>
  </si>
  <si>
    <t xml:space="preserve"> </t>
  </si>
  <si>
    <t>1Q</t>
  </si>
  <si>
    <t>2Q</t>
  </si>
  <si>
    <t>sierpień</t>
  </si>
  <si>
    <t>wrzesień</t>
  </si>
  <si>
    <t>październik</t>
  </si>
  <si>
    <t>listopad</t>
  </si>
  <si>
    <t>grudzień</t>
  </si>
  <si>
    <t>3Q</t>
  </si>
  <si>
    <t>4Q</t>
  </si>
  <si>
    <t>Plan</t>
  </si>
  <si>
    <t>Wynik</t>
  </si>
  <si>
    <t>Sprzedaż</t>
  </si>
  <si>
    <t>TOTAL</t>
  </si>
  <si>
    <t>zmiana</t>
  </si>
  <si>
    <t>Russia</t>
  </si>
  <si>
    <t>Poland</t>
  </si>
  <si>
    <t>Czech</t>
  </si>
  <si>
    <t>Ukraine</t>
  </si>
  <si>
    <t>Market Size</t>
  </si>
  <si>
    <t>(Oś X)</t>
  </si>
  <si>
    <t>(Oś Y)</t>
  </si>
  <si>
    <t>(Wielkość)</t>
  </si>
  <si>
    <t>WYKRESY POMYŁKI</t>
  </si>
  <si>
    <t>Market Growth</t>
  </si>
  <si>
    <t>Market Share</t>
  </si>
  <si>
    <t>KOLORY NA WYKRESACH</t>
  </si>
  <si>
    <t>XYZ</t>
  </si>
  <si>
    <t>ABC</t>
  </si>
  <si>
    <t>GTY</t>
  </si>
  <si>
    <t>REW</t>
  </si>
  <si>
    <t>QRY</t>
  </si>
  <si>
    <t>OPS</t>
  </si>
  <si>
    <t>BLE</t>
  </si>
  <si>
    <t>BIP</t>
  </si>
  <si>
    <t>WRI</t>
  </si>
  <si>
    <t>OIO</t>
  </si>
  <si>
    <t>MMN</t>
  </si>
  <si>
    <t>OLE</t>
  </si>
  <si>
    <t>ELF</t>
  </si>
  <si>
    <t>BAT</t>
  </si>
  <si>
    <t>BUT</t>
  </si>
  <si>
    <t>ALE</t>
  </si>
  <si>
    <t>TUR</t>
  </si>
  <si>
    <t>RES</t>
  </si>
  <si>
    <t>RYK</t>
  </si>
  <si>
    <t>HOP</t>
  </si>
  <si>
    <t>Pozostałe 10</t>
  </si>
  <si>
    <t>Udział</t>
  </si>
  <si>
    <t>$2480480,75</t>
  </si>
  <si>
    <t>$2734803,69</t>
  </si>
  <si>
    <t>$8710180,15</t>
  </si>
  <si>
    <t>$5102889,83</t>
  </si>
  <si>
    <t>$3787490,73</t>
  </si>
  <si>
    <t>$8747045,15</t>
  </si>
  <si>
    <t>$8434389,23</t>
  </si>
  <si>
    <t>$2153875,35</t>
  </si>
  <si>
    <t>$5347758,77</t>
  </si>
  <si>
    <t>$9901641,4</t>
  </si>
  <si>
    <t>Dostawca A</t>
  </si>
  <si>
    <t>Dostawca B</t>
  </si>
  <si>
    <t>Dostawca C</t>
  </si>
  <si>
    <t>Dostawca D</t>
  </si>
  <si>
    <t>Dostawca E</t>
  </si>
  <si>
    <t>sprzedaż rok 2007</t>
  </si>
  <si>
    <t>sprzedaż rok 2008</t>
  </si>
  <si>
    <t>Porównania Sprzedaży w rozbiciu na Dostwaców</t>
  </si>
  <si>
    <t xml:space="preserve"> A</t>
  </si>
  <si>
    <t xml:space="preserve"> B</t>
  </si>
  <si>
    <t xml:space="preserve"> C</t>
  </si>
  <si>
    <t xml:space="preserve"> D</t>
  </si>
  <si>
    <t xml:space="preserve"> E</t>
  </si>
  <si>
    <t>mln USD</t>
  </si>
  <si>
    <t>Średnia cena</t>
  </si>
  <si>
    <t>08 v 07</t>
  </si>
  <si>
    <t>'08 v '07</t>
  </si>
  <si>
    <t>Ilość Zamówień</t>
  </si>
  <si>
    <t>Wielkość Zamówienia</t>
  </si>
  <si>
    <t>Ilość Transakcji</t>
  </si>
  <si>
    <t>Ilość Klientów</t>
  </si>
  <si>
    <t>Ilość trans./klienta</t>
  </si>
  <si>
    <t>Wielkość Transakcji</t>
  </si>
  <si>
    <t>Ilość Sztuk</t>
  </si>
  <si>
    <t>Średnia Cena</t>
  </si>
  <si>
    <t xml:space="preserve">Od </t>
  </si>
  <si>
    <t>Do</t>
  </si>
  <si>
    <t>Sie ist ein Modell und sie sieht gut aus</t>
  </si>
  <si>
    <t>Się ist ein Modell und się sieht gut aus.</t>
  </si>
  <si>
    <t>Sprzedaż firmy Bardzo Duża Spółka Akcyjna wzrosła w 2 półroczu 2009 o 15%.</t>
  </si>
  <si>
    <t>Sprzedaż firmy bd</t>
  </si>
  <si>
    <t>Rzołnieże są niedocenianą przez marketingowcuw grupom społecznom.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</si>
</sst>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25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b/>
      <sz val="11.25"/>
      <name val="Arial"/>
      <family val="2"/>
    </font>
    <font>
      <sz val="10"/>
      <name val="Albertus MT"/>
      <family val="1"/>
    </font>
    <font>
      <sz val="11"/>
      <name val="Arial"/>
      <family val="2"/>
    </font>
    <font>
      <sz val="5.75"/>
      <name val="Arial"/>
      <family val="0"/>
    </font>
    <font>
      <sz val="14"/>
      <name val="Arial"/>
      <family val="2"/>
    </font>
    <font>
      <b/>
      <sz val="8.75"/>
      <name val="Arial"/>
      <family val="2"/>
    </font>
    <font>
      <sz val="5.5"/>
      <name val="Arial"/>
      <family val="0"/>
    </font>
    <font>
      <sz val="14.25"/>
      <name val="Arial"/>
      <family val="2"/>
    </font>
    <font>
      <b/>
      <sz val="8.25"/>
      <name val="Arial"/>
      <family val="2"/>
    </font>
    <font>
      <b/>
      <sz val="5.75"/>
      <name val="Arial"/>
      <family val="2"/>
    </font>
    <font>
      <i/>
      <sz val="10"/>
      <name val="Arial"/>
      <family val="2"/>
    </font>
    <font>
      <sz val="8.25"/>
      <name val="Arial"/>
      <family val="2"/>
    </font>
    <font>
      <sz val="8.75"/>
      <name val="Arial"/>
      <family val="2"/>
    </font>
    <font>
      <sz val="10"/>
      <color indexed="10"/>
      <name val="Arial"/>
      <family val="0"/>
    </font>
    <font>
      <sz val="9.5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1"/>
      <name val="Antique Olive Roman"/>
      <family val="2"/>
    </font>
    <font>
      <sz val="10"/>
      <name val="Antique Olive Roman"/>
      <family val="2"/>
    </font>
    <font>
      <b/>
      <sz val="26"/>
      <color indexed="9"/>
      <name val="Book Antiqua"/>
      <family val="1"/>
    </font>
    <font>
      <b/>
      <sz val="26"/>
      <name val="Antique Olive Roman"/>
      <family val="2"/>
    </font>
    <font>
      <sz val="11"/>
      <name val="Antique Olive Roman"/>
      <family val="2"/>
    </font>
    <font>
      <b/>
      <sz val="12"/>
      <name val="Book Antiqua"/>
      <family val="1"/>
    </font>
    <font>
      <sz val="13"/>
      <name val="Antique Olive Roman"/>
      <family val="2"/>
    </font>
    <font>
      <b/>
      <sz val="13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Antique Olive Roman"/>
      <family val="2"/>
    </font>
    <font>
      <b/>
      <sz val="10"/>
      <color indexed="9"/>
      <name val="Arial"/>
      <family val="0"/>
    </font>
    <font>
      <b/>
      <sz val="11"/>
      <color indexed="9"/>
      <name val="Antique Olive Roman"/>
      <family val="2"/>
    </font>
    <font>
      <sz val="10"/>
      <color indexed="9"/>
      <name val="Antique Olive Roman"/>
      <family val="2"/>
    </font>
    <font>
      <b/>
      <sz val="36"/>
      <color indexed="9"/>
      <name val="Antique Olive Roman"/>
      <family val="2"/>
    </font>
    <font>
      <b/>
      <sz val="36"/>
      <color indexed="9"/>
      <name val="Book Antiqua"/>
      <family val="1"/>
    </font>
    <font>
      <sz val="11"/>
      <color indexed="9"/>
      <name val="Antique Olive Roman"/>
      <family val="2"/>
    </font>
    <font>
      <sz val="12"/>
      <name val="Antique Olive Roman"/>
      <family val="2"/>
    </font>
    <font>
      <sz val="13"/>
      <name val="Book Antiqua"/>
      <family val="1"/>
    </font>
    <font>
      <b/>
      <sz val="18"/>
      <name val="Book Antiqua"/>
      <family val="1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9" fontId="0" fillId="0" borderId="1" xfId="2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9" fontId="0" fillId="0" borderId="14" xfId="21" applyBorder="1" applyAlignment="1">
      <alignment horizontal="center"/>
    </xf>
    <xf numFmtId="9" fontId="0" fillId="0" borderId="15" xfId="21" applyBorder="1" applyAlignment="1">
      <alignment horizontal="center"/>
    </xf>
    <xf numFmtId="9" fontId="0" fillId="0" borderId="16" xfId="21" applyBorder="1" applyAlignment="1">
      <alignment horizontal="center"/>
    </xf>
    <xf numFmtId="0" fontId="0" fillId="0" borderId="0" xfId="0" applyFont="1" applyAlignment="1">
      <alignment/>
    </xf>
    <xf numFmtId="0" fontId="25" fillId="2" borderId="1" xfId="0" applyFont="1" applyFill="1" applyBorder="1" applyAlignment="1">
      <alignment/>
    </xf>
    <xf numFmtId="0" fontId="25" fillId="0" borderId="1" xfId="0" applyFont="1" applyBorder="1" applyAlignment="1">
      <alignment horizontal="right"/>
    </xf>
    <xf numFmtId="0" fontId="28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/>
    </xf>
    <xf numFmtId="9" fontId="0" fillId="0" borderId="19" xfId="2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167" fontId="0" fillId="0" borderId="0" xfId="21" applyNumberFormat="1" applyFill="1" applyBorder="1" applyAlignment="1">
      <alignment horizontal="center"/>
    </xf>
    <xf numFmtId="1" fontId="0" fillId="0" borderId="0" xfId="0" applyNumberFormat="1" applyAlignment="1">
      <alignment/>
    </xf>
    <xf numFmtId="167" fontId="0" fillId="0" borderId="0" xfId="21" applyNumberFormat="1" applyAlignment="1">
      <alignment/>
    </xf>
    <xf numFmtId="9" fontId="2" fillId="4" borderId="15" xfId="21" applyFont="1" applyFill="1" applyBorder="1" applyAlignment="1">
      <alignment horizontal="center"/>
    </xf>
    <xf numFmtId="9" fontId="0" fillId="0" borderId="15" xfId="21" applyFont="1" applyFill="1" applyBorder="1" applyAlignment="1">
      <alignment horizontal="center"/>
    </xf>
    <xf numFmtId="9" fontId="2" fillId="4" borderId="16" xfId="21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10" fontId="0" fillId="0" borderId="1" xfId="21" applyNumberFormat="1" applyBorder="1" applyAlignment="1">
      <alignment/>
    </xf>
    <xf numFmtId="0" fontId="0" fillId="0" borderId="1" xfId="0" applyBorder="1" applyAlignment="1" quotePrefix="1">
      <alignment/>
    </xf>
    <xf numFmtId="167" fontId="0" fillId="0" borderId="1" xfId="21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9" fontId="34" fillId="3" borderId="0" xfId="0" applyNumberFormat="1" applyFont="1" applyFill="1" applyAlignment="1">
      <alignment horizontal="center"/>
    </xf>
    <xf numFmtId="0" fontId="36" fillId="3" borderId="2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43" fillId="3" borderId="23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0" fontId="43" fillId="3" borderId="25" xfId="0" applyFont="1" applyFill="1" applyBorder="1" applyAlignment="1">
      <alignment horizontal="center"/>
    </xf>
    <xf numFmtId="0" fontId="43" fillId="3" borderId="26" xfId="0" applyFont="1" applyFill="1" applyBorder="1" applyAlignment="1">
      <alignment horizontal="center"/>
    </xf>
    <xf numFmtId="167" fontId="43" fillId="3" borderId="26" xfId="21" applyNumberFormat="1" applyFont="1" applyFill="1" applyBorder="1" applyAlignment="1">
      <alignment horizontal="center"/>
    </xf>
    <xf numFmtId="0" fontId="43" fillId="3" borderId="27" xfId="0" applyFont="1" applyFill="1" applyBorder="1" applyAlignment="1">
      <alignment horizontal="center"/>
    </xf>
    <xf numFmtId="0" fontId="43" fillId="3" borderId="21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0" fontId="43" fillId="3" borderId="28" xfId="0" applyFont="1" applyFill="1" applyBorder="1" applyAlignment="1">
      <alignment horizontal="center"/>
    </xf>
    <xf numFmtId="167" fontId="43" fillId="3" borderId="27" xfId="21" applyNumberFormat="1" applyFont="1" applyFill="1" applyBorder="1" applyAlignment="1">
      <alignment horizontal="center"/>
    </xf>
    <xf numFmtId="0" fontId="41" fillId="3" borderId="28" xfId="0" applyFont="1" applyFill="1" applyBorder="1" applyAlignment="1">
      <alignment horizontal="center"/>
    </xf>
    <xf numFmtId="0" fontId="41" fillId="3" borderId="24" xfId="0" applyFont="1" applyFill="1" applyBorder="1" applyAlignment="1">
      <alignment horizontal="center"/>
    </xf>
    <xf numFmtId="167" fontId="41" fillId="3" borderId="27" xfId="21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47" fillId="3" borderId="0" xfId="19" applyFont="1" applyFill="1" applyBorder="1" applyAlignment="1">
      <alignment horizontal="left"/>
      <protection/>
    </xf>
    <xf numFmtId="0" fontId="47" fillId="3" borderId="0" xfId="19" applyFont="1" applyFill="1" applyBorder="1" applyAlignment="1">
      <alignment horizontal="right"/>
      <protection/>
    </xf>
    <xf numFmtId="0" fontId="36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2" fontId="51" fillId="3" borderId="0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43" fillId="3" borderId="29" xfId="0" applyFont="1" applyFill="1" applyBorder="1" applyAlignment="1">
      <alignment horizontal="center"/>
    </xf>
    <xf numFmtId="167" fontId="43" fillId="3" borderId="30" xfId="21" applyNumberFormat="1" applyFont="1" applyFill="1" applyBorder="1" applyAlignment="1">
      <alignment horizontal="center"/>
    </xf>
    <xf numFmtId="167" fontId="43" fillId="3" borderId="29" xfId="21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167" fontId="43" fillId="3" borderId="31" xfId="21" applyNumberFormat="1" applyFont="1" applyFill="1" applyBorder="1" applyAlignment="1">
      <alignment horizontal="center"/>
    </xf>
    <xf numFmtId="167" fontId="43" fillId="3" borderId="0" xfId="21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167" fontId="43" fillId="3" borderId="0" xfId="21" applyNumberFormat="1" applyFont="1" applyFill="1" applyBorder="1" applyAlignment="1">
      <alignment horizontal="center"/>
    </xf>
    <xf numFmtId="0" fontId="43" fillId="3" borderId="30" xfId="0" applyFont="1" applyFill="1" applyBorder="1" applyAlignment="1">
      <alignment horizontal="center"/>
    </xf>
    <xf numFmtId="0" fontId="43" fillId="3" borderId="32" xfId="0" applyFont="1" applyFill="1" applyBorder="1" applyAlignment="1">
      <alignment horizontal="center"/>
    </xf>
    <xf numFmtId="0" fontId="37" fillId="3" borderId="0" xfId="0" applyFont="1" applyFill="1" applyAlignment="1">
      <alignment horizontal="left"/>
    </xf>
    <xf numFmtId="0" fontId="53" fillId="3" borderId="0" xfId="0" applyFont="1" applyFill="1" applyAlignment="1">
      <alignment horizontal="center"/>
    </xf>
    <xf numFmtId="167" fontId="0" fillId="3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43" fillId="3" borderId="0" xfId="0" applyFont="1" applyFill="1" applyAlignment="1">
      <alignment horizontal="left"/>
    </xf>
    <xf numFmtId="0" fontId="54" fillId="3" borderId="0" xfId="0" applyFont="1" applyFill="1" applyAlignment="1">
      <alignment horizontal="left"/>
    </xf>
    <xf numFmtId="0" fontId="56" fillId="0" borderId="0" xfId="0" applyFont="1" applyAlignment="1">
      <alignment/>
    </xf>
    <xf numFmtId="0" fontId="36" fillId="3" borderId="22" xfId="0" applyFont="1" applyFill="1" applyBorder="1" applyAlignment="1">
      <alignment horizontal="center"/>
    </xf>
    <xf numFmtId="0" fontId="36" fillId="3" borderId="28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167" fontId="43" fillId="3" borderId="26" xfId="21" applyNumberFormat="1" applyFont="1" applyFill="1" applyBorder="1" applyAlignment="1">
      <alignment horizontal="center"/>
    </xf>
    <xf numFmtId="167" fontId="43" fillId="3" borderId="27" xfId="21" applyNumberFormat="1" applyFont="1" applyFill="1" applyBorder="1" applyAlignment="1">
      <alignment horizontal="center"/>
    </xf>
    <xf numFmtId="167" fontId="55" fillId="3" borderId="23" xfId="21" applyNumberFormat="1" applyFont="1" applyFill="1" applyBorder="1" applyAlignment="1">
      <alignment horizontal="center"/>
    </xf>
    <xf numFmtId="167" fontId="55" fillId="3" borderId="0" xfId="21" applyNumberFormat="1" applyFont="1" applyFill="1" applyBorder="1" applyAlignment="1">
      <alignment horizontal="center"/>
    </xf>
    <xf numFmtId="167" fontId="55" fillId="3" borderId="24" xfId="21" applyNumberFormat="1" applyFont="1" applyFill="1" applyBorder="1" applyAlignment="1">
      <alignment horizontal="center"/>
    </xf>
    <xf numFmtId="0" fontId="54" fillId="3" borderId="23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4" fillId="3" borderId="24" xfId="0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3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Source of Sales by Campaing and Quarter C2-C11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7"/>
          <c:w val="1"/>
          <c:h val="0.95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'29'!$B$6</c:f>
              <c:strCache>
                <c:ptCount val="1"/>
                <c:pt idx="0">
                  <c:v>1Q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'29'!$C$6:$F$6</c:f>
              <c:numCache>
                <c:ptCount val="4"/>
                <c:pt idx="0">
                  <c:v>56.29410468129612</c:v>
                </c:pt>
                <c:pt idx="1">
                  <c:v>66</c:v>
                </c:pt>
                <c:pt idx="2">
                  <c:v>77</c:v>
                </c:pt>
                <c:pt idx="3">
                  <c:v>83.03923644580378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2Q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'29'!$C$7:$F$7</c:f>
              <c:numCache>
                <c:ptCount val="4"/>
                <c:pt idx="0">
                  <c:v>51.472726865406585</c:v>
                </c:pt>
                <c:pt idx="1">
                  <c:v>81.65651662334045</c:v>
                </c:pt>
                <c:pt idx="2">
                  <c:v>93.28104066660616</c:v>
                </c:pt>
                <c:pt idx="3">
                  <c:v>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3Q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'29'!$C$8:$F$8</c:f>
              <c:numCache>
                <c:ptCount val="4"/>
                <c:pt idx="0">
                  <c:v>97.88237521325547</c:v>
                </c:pt>
                <c:pt idx="1">
                  <c:v>86.12380052742932</c:v>
                </c:pt>
                <c:pt idx="2">
                  <c:v>32.495881257773476</c:v>
                </c:pt>
                <c:pt idx="3">
                  <c:v>70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4Q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'29'!$C$9:$F$9</c:f>
              <c:numCach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</c:numCache>
            </c:numRef>
          </c:val>
          <c:shape val="box"/>
        </c:ser>
        <c:shape val="box"/>
        <c:axId val="16748268"/>
        <c:axId val="16516685"/>
        <c:axId val="14432438"/>
      </c:bar3D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</c:valAx>
      <c:ser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5"/>
          <c:w val="0.980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Sprzedaż</a:t>
            </a:r>
          </a:p>
        </c:rich>
      </c:tx>
      <c:layout>
        <c:manualLayout>
          <c:xMode val="factor"/>
          <c:yMode val="factor"/>
          <c:x val="-0.2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'[1]Wykresy Podstawy 1'!$C$3</c:f>
              <c:strCache>
                <c:ptCount val="1"/>
                <c:pt idx="0">
                  <c:v>sprzedaż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'[1]Wykresy Podstawy 1'!$B$18:$B$29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'[1]Wykresy Podstawy 1'!$C$4:$C$15</c:f>
              <c:numCache>
                <c:ptCount val="12"/>
                <c:pt idx="0">
                  <c:v>843.2388885502604</c:v>
                </c:pt>
                <c:pt idx="1">
                  <c:v>410.06300605681133</c:v>
                </c:pt>
                <c:pt idx="2">
                  <c:v>440.1094839441808</c:v>
                </c:pt>
                <c:pt idx="3">
                  <c:v>526.5688157997607</c:v>
                </c:pt>
                <c:pt idx="4">
                  <c:v>643.6669694506301</c:v>
                </c:pt>
                <c:pt idx="5">
                  <c:v>664.6339746378831</c:v>
                </c:pt>
                <c:pt idx="6">
                  <c:v>581.591918649885</c:v>
                </c:pt>
                <c:pt idx="7">
                  <c:v>225.560060520783</c:v>
                </c:pt>
                <c:pt idx="8">
                  <c:v>236.68137461061772</c:v>
                </c:pt>
                <c:pt idx="9">
                  <c:v>659.1070508766575</c:v>
                </c:pt>
                <c:pt idx="10">
                  <c:v>301.67365965272717</c:v>
                </c:pt>
                <c:pt idx="11">
                  <c:v>948.3384494337186</c:v>
                </c:pt>
              </c:numCache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35"/>
          <c:w val="0.9807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'[1]Wykresy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'[1]Wykresy Podstawy 3'!$B$4:$C$27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'07</c:v>
                  </c:pt>
                  <c:pt idx="3">
                    <c:v>2Q '07</c:v>
                  </c:pt>
                  <c:pt idx="6">
                    <c:v>3Q '07</c:v>
                  </c:pt>
                  <c:pt idx="9">
                    <c:v>4Q '07</c:v>
                  </c:pt>
                  <c:pt idx="12">
                    <c:v>1Q '08</c:v>
                  </c:pt>
                  <c:pt idx="15">
                    <c:v>2Q '08</c:v>
                  </c:pt>
                  <c:pt idx="18">
                    <c:v>3Q '08</c:v>
                  </c:pt>
                  <c:pt idx="21">
                    <c:v>4Q '08</c:v>
                  </c:pt>
                </c:lvl>
              </c:multiLvlStrCache>
            </c:multiLvlStrRef>
          </c:cat>
          <c:val>
            <c:numRef>
              <c:f>'[1]Wykresy Podstawy 3'!$D$4:$D$27</c:f>
              <c:numCache>
                <c:ptCount val="24"/>
                <c:pt idx="0">
                  <c:v>215362832.49206656</c:v>
                </c:pt>
                <c:pt idx="1">
                  <c:v>194136160.12429628</c:v>
                </c:pt>
                <c:pt idx="2">
                  <c:v>194441280.71372908</c:v>
                </c:pt>
                <c:pt idx="3">
                  <c:v>191030589.53342324</c:v>
                </c:pt>
                <c:pt idx="4">
                  <c:v>194632507.7498083</c:v>
                </c:pt>
                <c:pt idx="5">
                  <c:v>169071310.86757463</c:v>
                </c:pt>
                <c:pt idx="6">
                  <c:v>132556730.45035338</c:v>
                </c:pt>
                <c:pt idx="7">
                  <c:v>222862452.92052662</c:v>
                </c:pt>
                <c:pt idx="8">
                  <c:v>179277419.93212044</c:v>
                </c:pt>
                <c:pt idx="9">
                  <c:v>166753853.35485932</c:v>
                </c:pt>
                <c:pt idx="10">
                  <c:v>172806498.0733519</c:v>
                </c:pt>
                <c:pt idx="11">
                  <c:v>215830278.38901508</c:v>
                </c:pt>
                <c:pt idx="12">
                  <c:v>152376758.51715338</c:v>
                </c:pt>
                <c:pt idx="13">
                  <c:v>175358096.9632128</c:v>
                </c:pt>
                <c:pt idx="14">
                  <c:v>175082975.71286926</c:v>
                </c:pt>
                <c:pt idx="15">
                  <c:v>173117176.0889012</c:v>
                </c:pt>
                <c:pt idx="16">
                  <c:v>166999069.0986192</c:v>
                </c:pt>
                <c:pt idx="17">
                  <c:v>181070317.53918877</c:v>
                </c:pt>
                <c:pt idx="18">
                  <c:v>174801252.37296107</c:v>
                </c:pt>
                <c:pt idx="19">
                  <c:v>206312254.8507767</c:v>
                </c:pt>
                <c:pt idx="20">
                  <c:v>175867589.47797555</c:v>
                </c:pt>
                <c:pt idx="21">
                  <c:v>178808963.1976673</c:v>
                </c:pt>
                <c:pt idx="22">
                  <c:v>166040264.29048568</c:v>
                </c:pt>
                <c:pt idx="23">
                  <c:v>164648296.8598029</c:v>
                </c:pt>
              </c:numCache>
            </c:numRef>
          </c:val>
          <c:smooth val="0"/>
        </c:ser>
        <c:marker val="1"/>
        <c:axId val="11018315"/>
        <c:axId val="32055972"/>
      </c:lineChart>
      <c:lineChart>
        <c:grouping val="standard"/>
        <c:varyColors val="0"/>
        <c:ser>
          <c:idx val="0"/>
          <c:order val="1"/>
          <c:tx>
            <c:strRef>
              <c:f>'[1]Wykresy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'[1]Wykresy Podstawy 3'!$B$4:$C$27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'07</c:v>
                  </c:pt>
                  <c:pt idx="3">
                    <c:v>2Q '07</c:v>
                  </c:pt>
                  <c:pt idx="6">
                    <c:v>3Q '07</c:v>
                  </c:pt>
                  <c:pt idx="9">
                    <c:v>4Q '07</c:v>
                  </c:pt>
                  <c:pt idx="12">
                    <c:v>1Q '08</c:v>
                  </c:pt>
                  <c:pt idx="15">
                    <c:v>2Q '08</c:v>
                  </c:pt>
                  <c:pt idx="18">
                    <c:v>3Q '08</c:v>
                  </c:pt>
                  <c:pt idx="21">
                    <c:v>4Q '08</c:v>
                  </c:pt>
                </c:lvl>
              </c:multiLvlStrCache>
            </c:multiLvlStrRef>
          </c:cat>
          <c:val>
            <c:numRef>
              <c:f>'[1]Wykresy Podstawy 3'!$E$4:$E$27</c:f>
              <c:numCache>
                <c:ptCount val="24"/>
                <c:pt idx="0">
                  <c:v>1506073.700424645</c:v>
                </c:pt>
                <c:pt idx="1">
                  <c:v>1612082.2148022633</c:v>
                </c:pt>
                <c:pt idx="2">
                  <c:v>1415888.9751624237</c:v>
                </c:pt>
                <c:pt idx="3">
                  <c:v>1315823.7110852802</c:v>
                </c:pt>
                <c:pt idx="4">
                  <c:v>1570646.2147769162</c:v>
                </c:pt>
                <c:pt idx="5">
                  <c:v>1382043.3603272135</c:v>
                </c:pt>
                <c:pt idx="6">
                  <c:v>1007827.5041915955</c:v>
                </c:pt>
                <c:pt idx="7">
                  <c:v>1537213.2144402133</c:v>
                </c:pt>
                <c:pt idx="8">
                  <c:v>1405555.5643070803</c:v>
                </c:pt>
                <c:pt idx="9">
                  <c:v>1221112.8779815217</c:v>
                </c:pt>
                <c:pt idx="10">
                  <c:v>1422587.8315690546</c:v>
                </c:pt>
                <c:pt idx="11">
                  <c:v>1586628.109259555</c:v>
                </c:pt>
                <c:pt idx="12">
                  <c:v>1221471.4883278878</c:v>
                </c:pt>
                <c:pt idx="13">
                  <c:v>1238932.5605249982</c:v>
                </c:pt>
                <c:pt idx="14">
                  <c:v>1274544.3123312236</c:v>
                </c:pt>
                <c:pt idx="15">
                  <c:v>1352007.845448168</c:v>
                </c:pt>
                <c:pt idx="16">
                  <c:v>1180798.3137980865</c:v>
                </c:pt>
                <c:pt idx="17">
                  <c:v>1391925.9107657683</c:v>
                </c:pt>
                <c:pt idx="18">
                  <c:v>1425041.761066894</c:v>
                </c:pt>
                <c:pt idx="19">
                  <c:v>1599320.2318449917</c:v>
                </c:pt>
                <c:pt idx="20">
                  <c:v>1302706.304783337</c:v>
                </c:pt>
                <c:pt idx="21">
                  <c:v>1394608.8377355502</c:v>
                </c:pt>
                <c:pt idx="22">
                  <c:v>1275680.2875253377</c:v>
                </c:pt>
                <c:pt idx="23">
                  <c:v>1174951.2091102812</c:v>
                </c:pt>
              </c:numCache>
            </c:numRef>
          </c:val>
          <c:smooth val="0"/>
        </c:ser>
        <c:marker val="1"/>
        <c:axId val="20068293"/>
        <c:axId val="46396910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55972"/>
        <c:crosses val="autoZero"/>
        <c:auto val="0"/>
        <c:lblOffset val="100"/>
        <c:noMultiLvlLbl val="0"/>
      </c:catAx>
      <c:valAx>
        <c:axId val="32055972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crossAx val="11018315"/>
        <c:crossesAt val="1"/>
        <c:crossBetween val="between"/>
        <c:dispUnits>
          <c:builtInUnit val="millions"/>
        </c:dispUnits>
      </c:valAx>
      <c:catAx>
        <c:axId val="20068293"/>
        <c:scaling>
          <c:orientation val="minMax"/>
        </c:scaling>
        <c:axPos val="b"/>
        <c:delete val="1"/>
        <c:majorTickMark val="in"/>
        <c:minorTickMark val="none"/>
        <c:tickLblPos val="nextTo"/>
        <c:crossAx val="46396910"/>
        <c:crosses val="autoZero"/>
        <c:auto val="0"/>
        <c:lblOffset val="100"/>
        <c:noMultiLvlLbl val="0"/>
      </c:catAx>
      <c:valAx>
        <c:axId val="46396910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crossAx val="20068293"/>
        <c:crosses val="max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075"/>
          <c:y val="0.69675"/>
          <c:w val="0.4152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>
        <c:manualLayout>
          <c:xMode val="factor"/>
          <c:yMode val="factor"/>
          <c:x val="-0.1335"/>
          <c:y val="0.03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322"/>
          <c:w val="0.6485"/>
          <c:h val="0.45175"/>
        </c:manualLayout>
      </c:layout>
      <c:pie3DChart>
        <c:varyColors val="1"/>
        <c:ser>
          <c:idx val="0"/>
          <c:order val="0"/>
          <c:tx>
            <c:strRef>
              <c:f>'[1]Wykresy Podstawy 4'!$C$30</c:f>
              <c:strCache>
                <c:ptCount val="1"/>
                <c:pt idx="0">
                  <c:v>ilość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5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'[1]Wykresy Podstawy 4'!$B$31:$B$34</c:f>
              <c:strCache>
                <c:ptCount val="4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</c:strCache>
            </c:strRef>
          </c:cat>
          <c:val>
            <c:numRef>
              <c:f>'[1]Wykresy Podstawy 4'!$C$31:$C$34</c:f>
              <c:numCache>
                <c:ptCount val="4"/>
                <c:pt idx="0">
                  <c:v>12</c:v>
                </c:pt>
                <c:pt idx="1">
                  <c:v>23</c:v>
                </c:pt>
                <c:pt idx="2">
                  <c:v>33</c:v>
                </c:pt>
                <c:pt idx="3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25"/>
          <c:w val="0.953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1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25"/>
          <c:w val="0.9532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175"/>
          <c:w val="0.953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8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69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5"/>
          <c:w val="0.67425"/>
          <c:h val="0.739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'29a'!$B$7:$B$26</c:f>
              <c:strCache>
                <c:ptCount val="20"/>
                <c:pt idx="0">
                  <c:v>XYZ</c:v>
                </c:pt>
                <c:pt idx="1">
                  <c:v>WRI</c:v>
                </c:pt>
                <c:pt idx="2">
                  <c:v>TUR</c:v>
                </c:pt>
                <c:pt idx="3">
                  <c:v>RYK</c:v>
                </c:pt>
                <c:pt idx="4">
                  <c:v>REW</c:v>
                </c:pt>
                <c:pt idx="5">
                  <c:v>RES</c:v>
                </c:pt>
                <c:pt idx="6">
                  <c:v>QRY</c:v>
                </c:pt>
                <c:pt idx="7">
                  <c:v>OPS</c:v>
                </c:pt>
                <c:pt idx="8">
                  <c:v>OLE</c:v>
                </c:pt>
                <c:pt idx="9">
                  <c:v>OIO</c:v>
                </c:pt>
                <c:pt idx="10">
                  <c:v>MMN</c:v>
                </c:pt>
                <c:pt idx="11">
                  <c:v>HOP</c:v>
                </c:pt>
                <c:pt idx="12">
                  <c:v>GTY</c:v>
                </c:pt>
                <c:pt idx="13">
                  <c:v>ELF</c:v>
                </c:pt>
                <c:pt idx="14">
                  <c:v>BUT</c:v>
                </c:pt>
                <c:pt idx="15">
                  <c:v>BLE</c:v>
                </c:pt>
                <c:pt idx="16">
                  <c:v>BIP</c:v>
                </c:pt>
                <c:pt idx="17">
                  <c:v>BAT</c:v>
                </c:pt>
                <c:pt idx="18">
                  <c:v>ALE</c:v>
                </c:pt>
                <c:pt idx="19">
                  <c:v>ABC</c:v>
                </c:pt>
              </c:strCache>
            </c:strRef>
          </c:cat>
          <c:val>
            <c:numRef>
              <c:f>'29a'!$C$7:$C$26</c:f>
              <c:numCache>
                <c:ptCount val="20"/>
                <c:pt idx="0">
                  <c:v>473.41838239293367</c:v>
                </c:pt>
                <c:pt idx="1">
                  <c:v>20</c:v>
                </c:pt>
                <c:pt idx="2">
                  <c:v>39.15540467572227</c:v>
                </c:pt>
                <c:pt idx="3">
                  <c:v>80.61992239193079</c:v>
                </c:pt>
                <c:pt idx="4">
                  <c:v>910</c:v>
                </c:pt>
                <c:pt idx="5">
                  <c:v>50.124044466200424</c:v>
                </c:pt>
                <c:pt idx="6">
                  <c:v>1100</c:v>
                </c:pt>
                <c:pt idx="7">
                  <c:v>920</c:v>
                </c:pt>
                <c:pt idx="8">
                  <c:v>67</c:v>
                </c:pt>
                <c:pt idx="9">
                  <c:v>909.3504176230631</c:v>
                </c:pt>
                <c:pt idx="10">
                  <c:v>475.70016489802146</c:v>
                </c:pt>
                <c:pt idx="11">
                  <c:v>100</c:v>
                </c:pt>
                <c:pt idx="12">
                  <c:v>192.06045232914315</c:v>
                </c:pt>
                <c:pt idx="13">
                  <c:v>54.318699420232264</c:v>
                </c:pt>
                <c:pt idx="14">
                  <c:v>88</c:v>
                </c:pt>
                <c:pt idx="15">
                  <c:v>900</c:v>
                </c:pt>
                <c:pt idx="16">
                  <c:v>647.4527576377316</c:v>
                </c:pt>
                <c:pt idx="17">
                  <c:v>777</c:v>
                </c:pt>
                <c:pt idx="18">
                  <c:v>87</c:v>
                </c:pt>
                <c:pt idx="19">
                  <c:v>926.5424330929206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0645"/>
          <c:w val="0.1555"/>
          <c:h val="0.93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69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675"/>
          <c:w val="0.6715"/>
          <c:h val="0.7362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6425"/>
          <c:w val="0.15475"/>
          <c:h val="0.93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25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44"/>
          <c:w val="0.643"/>
          <c:h val="0.711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.08175"/>
          <c:w val="0.69225"/>
          <c:h val="0.8465"/>
        </c:manualLayout>
      </c:layout>
      <c:radarChart>
        <c:radarStyle val="filled"/>
        <c:varyColors val="0"/>
        <c:ser>
          <c:idx val="0"/>
          <c:order val="0"/>
          <c:tx>
            <c:strRef>
              <c:f>'29'!$B$32</c:f>
              <c:strCache>
                <c:ptCount val="1"/>
                <c:pt idx="0">
                  <c:v>1Q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'29'!$C$32:$F$32</c:f>
              <c:numCache>
                <c:ptCount val="4"/>
                <c:pt idx="0">
                  <c:v>77</c:v>
                </c:pt>
                <c:pt idx="1">
                  <c:v>44</c:v>
                </c:pt>
                <c:pt idx="2">
                  <c:v>32.38444950502526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'29'!$B$33</c:f>
              <c:strCache>
                <c:ptCount val="1"/>
                <c:pt idx="0">
                  <c:v>2Q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'29'!$C$33:$F$33</c:f>
              <c:numCache>
                <c:ptCount val="4"/>
                <c:pt idx="0">
                  <c:v>51.472726865406585</c:v>
                </c:pt>
                <c:pt idx="1">
                  <c:v>66</c:v>
                </c:pt>
                <c:pt idx="2">
                  <c:v>77</c:v>
                </c:pt>
                <c:pt idx="3">
                  <c:v>74.91063419396191</c:v>
                </c:pt>
              </c:numCache>
            </c:numRef>
          </c:val>
        </c:ser>
        <c:axId val="62783079"/>
        <c:axId val="28176800"/>
      </c:radarChart>
      <c:catAx>
        <c:axId val="62783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8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11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435"/>
          <c:w val="0.61425"/>
          <c:h val="0.6757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21375"/>
          <c:w val="0.646"/>
          <c:h val="0.699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6625"/>
          <c:w val="0.70175"/>
          <c:h val="0.7572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04"/>
          <c:w val="0.71825"/>
          <c:h val="0.7015"/>
        </c:manualLayout>
      </c:layout>
      <c:pie3D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5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'29a'!$V$58:$V$68</c:f>
              <c:numCache>
                <c:ptCount val="11"/>
                <c:pt idx="0">
                  <c:v>0.12474848042784382</c:v>
                </c:pt>
                <c:pt idx="1">
                  <c:v>0.10507705507296274</c:v>
                </c:pt>
                <c:pt idx="2">
                  <c:v>0.10433509272146937</c:v>
                </c:pt>
                <c:pt idx="3">
                  <c:v>0.10320101562667079</c:v>
                </c:pt>
                <c:pt idx="4">
                  <c:v>0.1031273479771839</c:v>
                </c:pt>
                <c:pt idx="5">
                  <c:v>0.10206693853187221</c:v>
                </c:pt>
                <c:pt idx="6">
                  <c:v>0.08811779026584968</c:v>
                </c:pt>
                <c:pt idx="7">
                  <c:v>0.07342613424011278</c:v>
                </c:pt>
                <c:pt idx="8">
                  <c:v>0.05394806610027537</c:v>
                </c:pt>
                <c:pt idx="9">
                  <c:v>0.05368929437284215</c:v>
                </c:pt>
                <c:pt idx="10">
                  <c:v>0.08826278466291733</c:v>
                </c:pt>
              </c:numCache>
            </c:numRef>
          </c:val>
        </c:ser>
        <c:gapWidth val="100"/>
        <c:axId val="62437101"/>
        <c:axId val="25062998"/>
      </c:bar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2437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665"/>
          <c:w val="0.6975"/>
          <c:h val="0.757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99CCFF"/>
              </a:solidFill>
            </c:spPr>
          </c:dPt>
          <c:dPt>
            <c:idx val="10"/>
            <c:spPr>
              <a:solidFill>
                <a:srgbClr val="99CCFF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5"/>
          <c:y val="0.10025"/>
          <c:w val="0.944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24039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10025"/>
          <c:w val="0.945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370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173146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09975"/>
          <c:w val="0.973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030735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'29c'!$W$8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'29c'!$X$8:$AA$8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'29c'!$W$9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'29c'!$X$9:$AA$9</c:f>
              <c:numCache>
                <c:ptCount val="4"/>
                <c:pt idx="0">
                  <c:v>222</c:v>
                </c:pt>
                <c:pt idx="1">
                  <c:v>351.75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'29c'!$W$10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'29c'!$X$10:$AA$10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'29c'!$W$11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'29c'!$X$11:$AA$11</c:f>
              <c:numCache>
                <c:ptCount val="4"/>
                <c:pt idx="0">
                  <c:v>340</c:v>
                </c:pt>
                <c:pt idx="1">
                  <c:v>320</c:v>
                </c:pt>
                <c:pt idx="2">
                  <c:v>345</c:v>
                </c:pt>
                <c:pt idx="3">
                  <c:v>320</c:v>
                </c:pt>
              </c:numCache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5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'29'!$B$57</c:f>
              <c:strCache>
                <c:ptCount val="1"/>
                <c:pt idx="0">
                  <c:v>Russia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'29'!$C$57</c:f>
              <c:numCache>
                <c:ptCount val="1"/>
                <c:pt idx="0">
                  <c:v>0.17</c:v>
                </c:pt>
              </c:numCache>
            </c:numRef>
          </c:xVal>
          <c:yVal>
            <c:numRef>
              <c:f>'29'!$D$57</c:f>
              <c:numCache>
                <c:ptCount val="1"/>
                <c:pt idx="0">
                  <c:v>0.055</c:v>
                </c:pt>
              </c:numCache>
            </c:numRef>
          </c:yVal>
          <c:bubbleSize>
            <c:numRef>
              <c:f>'29'!$E$57</c:f>
              <c:numCache>
                <c:ptCount val="1"/>
                <c:pt idx="0">
                  <c:v>500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'29'!$B$58</c:f>
              <c:strCache>
                <c:ptCount val="1"/>
                <c:pt idx="0">
                  <c:v>Ukraine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'29'!$C$58</c:f>
              <c:numCache>
                <c:ptCount val="1"/>
                <c:pt idx="0">
                  <c:v>0.2</c:v>
                </c:pt>
              </c:numCache>
            </c:numRef>
          </c:xVal>
          <c:yVal>
            <c:numRef>
              <c:f>'29'!$D$58</c:f>
              <c:numCache>
                <c:ptCount val="1"/>
                <c:pt idx="0">
                  <c:v>0.045</c:v>
                </c:pt>
              </c:numCache>
            </c:numRef>
          </c:yVal>
          <c:bubbleSize>
            <c:numRef>
              <c:f>'29'!$E$58</c:f>
              <c:numCache>
                <c:ptCount val="1"/>
                <c:pt idx="0">
                  <c:v>214.50000000000003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'29'!$B$59</c:f>
              <c:strCache>
                <c:ptCount val="1"/>
                <c:pt idx="0">
                  <c:v>Czech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'29'!$C$59</c:f>
              <c:numCache>
                <c:ptCount val="1"/>
                <c:pt idx="0">
                  <c:v>0.025</c:v>
                </c:pt>
              </c:numCache>
            </c:numRef>
          </c:xVal>
          <c:yVal>
            <c:numRef>
              <c:f>'29'!$D$59</c:f>
              <c:numCache>
                <c:ptCount val="1"/>
                <c:pt idx="0">
                  <c:v>0.035</c:v>
                </c:pt>
              </c:numCache>
            </c:numRef>
          </c:yVal>
          <c:bubbleSize>
            <c:numRef>
              <c:f>'29'!$E$59</c:f>
              <c:numCache>
                <c:ptCount val="1"/>
                <c:pt idx="0">
                  <c:v>62.5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'29'!$B$60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'29'!$C$60</c:f>
              <c:numCache>
                <c:ptCount val="1"/>
                <c:pt idx="0">
                  <c:v>0.05</c:v>
                </c:pt>
              </c:numCache>
            </c:numRef>
          </c:xVal>
          <c:yVal>
            <c:numRef>
              <c:f>'29'!$D$60</c:f>
              <c:numCache>
                <c:ptCount val="1"/>
                <c:pt idx="0">
                  <c:v>0.032</c:v>
                </c:pt>
              </c:numCache>
            </c:numRef>
          </c:yVal>
          <c:bubbleSize>
            <c:numRef>
              <c:f>'29'!$E$60</c:f>
              <c:numCache>
                <c:ptCount val="1"/>
                <c:pt idx="0">
                  <c:v>195</c:v>
                </c:pt>
              </c:numCache>
            </c:numRef>
          </c:bubbleSize>
          <c:bubble3D val="1"/>
        </c:ser>
        <c:bubbleScale val="125"/>
        <c:axId val="52264609"/>
        <c:axId val="619434"/>
      </c:bubbleChart>
      <c:valAx>
        <c:axId val="5226460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Market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crossBetween val="midCat"/>
        <c:dispUnits/>
      </c:valAx>
      <c:valAx>
        <c:axId val="619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crossBetween val="midCat"/>
        <c:dispUnits/>
      </c:valAx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625"/>
          <c:w val="0.83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crossAx val="269483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1"/>
          <c:w val="0.963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5"/>
          <c:w val="0.96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15577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711"/>
          <c:w val="0.22025"/>
          <c:h val="0.15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6"/>
          <c:w val="0.962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  <c:max val="380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4059014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z nieposortowanymi seriami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5"/>
          <c:w val="0.918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'29c'!$AL$7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'29c'!$AM$7:$AP$7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'29c'!$AL$8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'29c'!$AM$8:$AP$8</c:f>
              <c:numCache>
                <c:ptCount val="4"/>
                <c:pt idx="0">
                  <c:v>361.9</c:v>
                </c:pt>
                <c:pt idx="1">
                  <c:v>355</c:v>
                </c:pt>
                <c:pt idx="2">
                  <c:v>353.485</c:v>
                </c:pt>
                <c:pt idx="3">
                  <c:v>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'29c'!$AL$9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'29c'!$AM$9:$AP$9</c:f>
              <c:numCach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388.8335000000001</c:v>
                </c:pt>
                <c:pt idx="3">
                  <c:v>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'29c'!$AL$10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'29c'!$AM$10:$AP$10</c:f>
              <c:numCach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66575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4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z nieposortowanymi seriami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475"/>
          <c:w val="0.926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'29c'!$AU$7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'29c'!$AV$7:$AY$7</c:f>
              <c:numCach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'29c'!$AU$8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'29c'!$AV$8:$AY$8</c:f>
              <c:numCach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388.8335000000001</c:v>
                </c:pt>
                <c:pt idx="3">
                  <c:v>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'29c'!$AU$9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'29c'!$AV$9:$AY$9</c:f>
              <c:numCache>
                <c:ptCount val="4"/>
                <c:pt idx="0">
                  <c:v>361.9</c:v>
                </c:pt>
                <c:pt idx="1">
                  <c:v>355</c:v>
                </c:pt>
                <c:pt idx="2">
                  <c:v>353.485</c:v>
                </c:pt>
                <c:pt idx="3">
                  <c:v>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'29c'!$AU$10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'29c'!$AV$10:$AY$10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23943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347"/>
          <c:w val="0.146"/>
          <c:h val="0.37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Zmiany sprzedaży w % '08 v '07</a:t>
            </a:r>
          </a:p>
        </c:rich>
      </c:tx>
      <c:layout>
        <c:manualLayout>
          <c:xMode val="factor"/>
          <c:yMode val="factor"/>
          <c:x val="0.170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25"/>
          <c:w val="0.961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'29c'!$X$28:$AA$28</c:f>
              <c:numCache>
                <c:ptCount val="4"/>
                <c:pt idx="0">
                  <c:v>0.29300253876434823</c:v>
                </c:pt>
                <c:pt idx="1">
                  <c:v>0.06906906906906918</c:v>
                </c:pt>
                <c:pt idx="2">
                  <c:v>0.043333333333333224</c:v>
                </c:pt>
                <c:pt idx="3">
                  <c:v>-0.08704281258860214</c:v>
                </c:pt>
              </c:numCache>
            </c:numRef>
          </c:val>
          <c:smooth val="0"/>
        </c:ser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  <c:max val="0.3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038090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Zmiany sprzedaży mln USD '08 v '07</a:t>
            </a:r>
          </a:p>
        </c:rich>
      </c:tx>
      <c:layout>
        <c:manualLayout>
          <c:xMode val="factor"/>
          <c:yMode val="factor"/>
          <c:x val="0.170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"/>
          <c:w val="0.961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'29c'!$X$29:$AA$29</c:f>
              <c:numCache>
                <c:ptCount val="4"/>
                <c:pt idx="0">
                  <c:v>73.25063469108704</c:v>
                </c:pt>
                <c:pt idx="1">
                  <c:v>23</c:v>
                </c:pt>
                <c:pt idx="2">
                  <c:v>13</c:v>
                </c:pt>
                <c:pt idx="3">
                  <c:v>-30.69999999999999</c:v>
                </c:pt>
              </c:numCache>
            </c:numRef>
          </c:val>
        </c:ser>
        <c:axId val="59015269"/>
        <c:axId val="61375374"/>
      </c:bar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1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2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75"/>
          <c:y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14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"/>
          <c:w val="0.953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2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"/>
          <c:w val="0.953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7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2675"/>
          <c:w val="0.953"/>
          <c:h val="0.9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hape val="box"/>
        </c:ser>
        <c:shape val="box"/>
        <c:axId val="39729059"/>
        <c:axId val="22017212"/>
      </c:bar3D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29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25"/>
          <c:y val="0.023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133350</xdr:rowOff>
    </xdr:from>
    <xdr:to>
      <xdr:col>14</xdr:col>
      <xdr:colOff>190500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352925" y="495300"/>
        <a:ext cx="4838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28</xdr:row>
      <xdr:rowOff>0</xdr:rowOff>
    </xdr:from>
    <xdr:to>
      <xdr:col>14</xdr:col>
      <xdr:colOff>209550</xdr:colOff>
      <xdr:row>52</xdr:row>
      <xdr:rowOff>114300</xdr:rowOff>
    </xdr:to>
    <xdr:graphicFrame>
      <xdr:nvGraphicFramePr>
        <xdr:cNvPr id="2" name="Chart 4"/>
        <xdr:cNvGraphicFramePr/>
      </xdr:nvGraphicFramePr>
      <xdr:xfrm>
        <a:off x="4352925" y="4572000"/>
        <a:ext cx="4857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14</xdr:col>
      <xdr:colOff>295275</xdr:colOff>
      <xdr:row>78</xdr:row>
      <xdr:rowOff>0</xdr:rowOff>
    </xdr:to>
    <xdr:graphicFrame>
      <xdr:nvGraphicFramePr>
        <xdr:cNvPr id="3" name="Chart 9"/>
        <xdr:cNvGraphicFramePr/>
      </xdr:nvGraphicFramePr>
      <xdr:xfrm>
        <a:off x="4362450" y="8667750"/>
        <a:ext cx="493395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533400</xdr:colOff>
      <xdr:row>2</xdr:row>
      <xdr:rowOff>38100</xdr:rowOff>
    </xdr:from>
    <xdr:to>
      <xdr:col>34</xdr:col>
      <xdr:colOff>561975</xdr:colOff>
      <xdr:row>17</xdr:row>
      <xdr:rowOff>152400</xdr:rowOff>
    </xdr:to>
    <xdr:graphicFrame>
      <xdr:nvGraphicFramePr>
        <xdr:cNvPr id="4" name="Chart 12"/>
        <xdr:cNvGraphicFramePr/>
      </xdr:nvGraphicFramePr>
      <xdr:xfrm>
        <a:off x="16849725" y="400050"/>
        <a:ext cx="49053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533400</xdr:colOff>
      <xdr:row>35</xdr:row>
      <xdr:rowOff>0</xdr:rowOff>
    </xdr:from>
    <xdr:to>
      <xdr:col>34</xdr:col>
      <xdr:colOff>571500</xdr:colOff>
      <xdr:row>50</xdr:row>
      <xdr:rowOff>123825</xdr:rowOff>
    </xdr:to>
    <xdr:graphicFrame>
      <xdr:nvGraphicFramePr>
        <xdr:cNvPr id="5" name="Chart 13"/>
        <xdr:cNvGraphicFramePr/>
      </xdr:nvGraphicFramePr>
      <xdr:xfrm>
        <a:off x="16849725" y="5705475"/>
        <a:ext cx="49149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371475</xdr:colOff>
      <xdr:row>18</xdr:row>
      <xdr:rowOff>76200</xdr:rowOff>
    </xdr:from>
    <xdr:to>
      <xdr:col>26</xdr:col>
      <xdr:colOff>419100</xdr:colOff>
      <xdr:row>34</xdr:row>
      <xdr:rowOff>47625</xdr:rowOff>
    </xdr:to>
    <xdr:graphicFrame>
      <xdr:nvGraphicFramePr>
        <xdr:cNvPr id="6" name="Chart 14"/>
        <xdr:cNvGraphicFramePr/>
      </xdr:nvGraphicFramePr>
      <xdr:xfrm>
        <a:off x="11811000" y="3028950"/>
        <a:ext cx="49244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523875</xdr:colOff>
      <xdr:row>18</xdr:row>
      <xdr:rowOff>85725</xdr:rowOff>
    </xdr:from>
    <xdr:to>
      <xdr:col>34</xdr:col>
      <xdr:colOff>600075</xdr:colOff>
      <xdr:row>34</xdr:row>
      <xdr:rowOff>66675</xdr:rowOff>
    </xdr:to>
    <xdr:graphicFrame>
      <xdr:nvGraphicFramePr>
        <xdr:cNvPr id="7" name="Chart 15"/>
        <xdr:cNvGraphicFramePr/>
      </xdr:nvGraphicFramePr>
      <xdr:xfrm>
        <a:off x="16840200" y="3038475"/>
        <a:ext cx="49530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381000</xdr:colOff>
      <xdr:row>52</xdr:row>
      <xdr:rowOff>9525</xdr:rowOff>
    </xdr:from>
    <xdr:to>
      <xdr:col>26</xdr:col>
      <xdr:colOff>428625</xdr:colOff>
      <xdr:row>66</xdr:row>
      <xdr:rowOff>133350</xdr:rowOff>
    </xdr:to>
    <xdr:graphicFrame>
      <xdr:nvGraphicFramePr>
        <xdr:cNvPr id="8" name="Chart 16"/>
        <xdr:cNvGraphicFramePr/>
      </xdr:nvGraphicFramePr>
      <xdr:xfrm>
        <a:off x="11820525" y="8467725"/>
        <a:ext cx="4924425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400050</xdr:colOff>
      <xdr:row>2</xdr:row>
      <xdr:rowOff>19050</xdr:rowOff>
    </xdr:from>
    <xdr:to>
      <xdr:col>26</xdr:col>
      <xdr:colOff>438150</xdr:colOff>
      <xdr:row>17</xdr:row>
      <xdr:rowOff>142875</xdr:rowOff>
    </xdr:to>
    <xdr:graphicFrame>
      <xdr:nvGraphicFramePr>
        <xdr:cNvPr id="9" name="Chart 17"/>
        <xdr:cNvGraphicFramePr/>
      </xdr:nvGraphicFramePr>
      <xdr:xfrm>
        <a:off x="11839575" y="381000"/>
        <a:ext cx="491490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352425</xdr:colOff>
      <xdr:row>35</xdr:row>
      <xdr:rowOff>47625</xdr:rowOff>
    </xdr:from>
    <xdr:to>
      <xdr:col>26</xdr:col>
      <xdr:colOff>400050</xdr:colOff>
      <xdr:row>51</xdr:row>
      <xdr:rowOff>19050</xdr:rowOff>
    </xdr:to>
    <xdr:graphicFrame>
      <xdr:nvGraphicFramePr>
        <xdr:cNvPr id="10" name="Chart 18"/>
        <xdr:cNvGraphicFramePr/>
      </xdr:nvGraphicFramePr>
      <xdr:xfrm>
        <a:off x="11791950" y="5753100"/>
        <a:ext cx="4924425" cy="2562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57150</xdr:colOff>
      <xdr:row>35</xdr:row>
      <xdr:rowOff>0</xdr:rowOff>
    </xdr:from>
    <xdr:to>
      <xdr:col>43</xdr:col>
      <xdr:colOff>180975</xdr:colOff>
      <xdr:row>50</xdr:row>
      <xdr:rowOff>123825</xdr:rowOff>
    </xdr:to>
    <xdr:graphicFrame>
      <xdr:nvGraphicFramePr>
        <xdr:cNvPr id="11" name="Chart 19"/>
        <xdr:cNvGraphicFramePr/>
      </xdr:nvGraphicFramePr>
      <xdr:xfrm>
        <a:off x="21859875" y="5705475"/>
        <a:ext cx="5000625" cy="2552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76200</xdr:colOff>
      <xdr:row>51</xdr:row>
      <xdr:rowOff>19050</xdr:rowOff>
    </xdr:from>
    <xdr:to>
      <xdr:col>43</xdr:col>
      <xdr:colOff>171450</xdr:colOff>
      <xdr:row>67</xdr:row>
      <xdr:rowOff>76200</xdr:rowOff>
    </xdr:to>
    <xdr:graphicFrame>
      <xdr:nvGraphicFramePr>
        <xdr:cNvPr id="12" name="Chart 20"/>
        <xdr:cNvGraphicFramePr/>
      </xdr:nvGraphicFramePr>
      <xdr:xfrm>
        <a:off x="21878925" y="8315325"/>
        <a:ext cx="4972050" cy="2819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561975</xdr:colOff>
      <xdr:row>51</xdr:row>
      <xdr:rowOff>76200</xdr:rowOff>
    </xdr:from>
    <xdr:to>
      <xdr:col>34</xdr:col>
      <xdr:colOff>552450</xdr:colOff>
      <xdr:row>67</xdr:row>
      <xdr:rowOff>76200</xdr:rowOff>
    </xdr:to>
    <xdr:graphicFrame>
      <xdr:nvGraphicFramePr>
        <xdr:cNvPr id="13" name="Chart 21"/>
        <xdr:cNvGraphicFramePr/>
      </xdr:nvGraphicFramePr>
      <xdr:xfrm>
        <a:off x="16878300" y="8372475"/>
        <a:ext cx="48672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161925</xdr:colOff>
      <xdr:row>41</xdr:row>
      <xdr:rowOff>38100</xdr:rowOff>
    </xdr:from>
    <xdr:to>
      <xdr:col>39</xdr:col>
      <xdr:colOff>514350</xdr:colOff>
      <xdr:row>41</xdr:row>
      <xdr:rowOff>57150</xdr:rowOff>
    </xdr:to>
    <xdr:sp>
      <xdr:nvSpPr>
        <xdr:cNvPr id="14" name="Line 22"/>
        <xdr:cNvSpPr>
          <a:spLocks/>
        </xdr:cNvSpPr>
      </xdr:nvSpPr>
      <xdr:spPr>
        <a:xfrm flipV="1">
          <a:off x="18307050" y="6715125"/>
          <a:ext cx="6448425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57150</xdr:rowOff>
    </xdr:from>
    <xdr:to>
      <xdr:col>39</xdr:col>
      <xdr:colOff>495300</xdr:colOff>
      <xdr:row>57</xdr:row>
      <xdr:rowOff>57150</xdr:rowOff>
    </xdr:to>
    <xdr:sp>
      <xdr:nvSpPr>
        <xdr:cNvPr id="15" name="Line 23"/>
        <xdr:cNvSpPr>
          <a:spLocks/>
        </xdr:cNvSpPr>
      </xdr:nvSpPr>
      <xdr:spPr>
        <a:xfrm flipV="1">
          <a:off x="18411825" y="6734175"/>
          <a:ext cx="6324600" cy="2762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57</xdr:row>
      <xdr:rowOff>0</xdr:rowOff>
    </xdr:from>
    <xdr:to>
      <xdr:col>40</xdr:col>
      <xdr:colOff>133350</xdr:colOff>
      <xdr:row>57</xdr:row>
      <xdr:rowOff>95250</xdr:rowOff>
    </xdr:to>
    <xdr:sp>
      <xdr:nvSpPr>
        <xdr:cNvPr id="16" name="Line 24"/>
        <xdr:cNvSpPr>
          <a:spLocks/>
        </xdr:cNvSpPr>
      </xdr:nvSpPr>
      <xdr:spPr>
        <a:xfrm flipV="1">
          <a:off x="18373725" y="9439275"/>
          <a:ext cx="6610350" cy="95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68</xdr:row>
      <xdr:rowOff>152400</xdr:rowOff>
    </xdr:from>
    <xdr:to>
      <xdr:col>26</xdr:col>
      <xdr:colOff>381000</xdr:colOff>
      <xdr:row>84</xdr:row>
      <xdr:rowOff>123825</xdr:rowOff>
    </xdr:to>
    <xdr:graphicFrame>
      <xdr:nvGraphicFramePr>
        <xdr:cNvPr id="17" name="Chart 26"/>
        <xdr:cNvGraphicFramePr/>
      </xdr:nvGraphicFramePr>
      <xdr:xfrm>
        <a:off x="11772900" y="11372850"/>
        <a:ext cx="4924425" cy="2562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26</xdr:col>
      <xdr:colOff>571500</xdr:colOff>
      <xdr:row>69</xdr:row>
      <xdr:rowOff>0</xdr:rowOff>
    </xdr:from>
    <xdr:to>
      <xdr:col>35</xdr:col>
      <xdr:colOff>57150</xdr:colOff>
      <xdr:row>84</xdr:row>
      <xdr:rowOff>142875</xdr:rowOff>
    </xdr:to>
    <xdr:graphicFrame>
      <xdr:nvGraphicFramePr>
        <xdr:cNvPr id="18" name="Chart 27"/>
        <xdr:cNvGraphicFramePr/>
      </xdr:nvGraphicFramePr>
      <xdr:xfrm>
        <a:off x="16887825" y="11382375"/>
        <a:ext cx="4972050" cy="257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35</xdr:col>
      <xdr:colOff>76200</xdr:colOff>
      <xdr:row>18</xdr:row>
      <xdr:rowOff>85725</xdr:rowOff>
    </xdr:from>
    <xdr:to>
      <xdr:col>43</xdr:col>
      <xdr:colOff>114300</xdr:colOff>
      <xdr:row>34</xdr:row>
      <xdr:rowOff>47625</xdr:rowOff>
    </xdr:to>
    <xdr:graphicFrame>
      <xdr:nvGraphicFramePr>
        <xdr:cNvPr id="19" name="Chart 28"/>
        <xdr:cNvGraphicFramePr/>
      </xdr:nvGraphicFramePr>
      <xdr:xfrm>
        <a:off x="21878925" y="3038475"/>
        <a:ext cx="4914900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76200</xdr:rowOff>
    </xdr:from>
    <xdr:to>
      <xdr:col>10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762125" y="400050"/>
        <a:ext cx="4505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</xdr:row>
      <xdr:rowOff>76200</xdr:rowOff>
    </xdr:from>
    <xdr:to>
      <xdr:col>18</xdr:col>
      <xdr:colOff>314325</xdr:colOff>
      <xdr:row>28</xdr:row>
      <xdr:rowOff>19050</xdr:rowOff>
    </xdr:to>
    <xdr:graphicFrame>
      <xdr:nvGraphicFramePr>
        <xdr:cNvPr id="2" name="Chart 3"/>
        <xdr:cNvGraphicFramePr/>
      </xdr:nvGraphicFramePr>
      <xdr:xfrm>
        <a:off x="6343650" y="400050"/>
        <a:ext cx="4514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28</xdr:row>
      <xdr:rowOff>114300</xdr:rowOff>
    </xdr:from>
    <xdr:to>
      <xdr:col>10</xdr:col>
      <xdr:colOff>590550</xdr:colOff>
      <xdr:row>54</xdr:row>
      <xdr:rowOff>66675</xdr:rowOff>
    </xdr:to>
    <xdr:graphicFrame>
      <xdr:nvGraphicFramePr>
        <xdr:cNvPr id="3" name="Chart 4"/>
        <xdr:cNvGraphicFramePr/>
      </xdr:nvGraphicFramePr>
      <xdr:xfrm>
        <a:off x="1733550" y="4648200"/>
        <a:ext cx="45243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57150</xdr:colOff>
      <xdr:row>28</xdr:row>
      <xdr:rowOff>123825</xdr:rowOff>
    </xdr:from>
    <xdr:to>
      <xdr:col>18</xdr:col>
      <xdr:colOff>323850</xdr:colOff>
      <xdr:row>54</xdr:row>
      <xdr:rowOff>85725</xdr:rowOff>
    </xdr:to>
    <xdr:graphicFrame>
      <xdr:nvGraphicFramePr>
        <xdr:cNvPr id="4" name="Chart 5"/>
        <xdr:cNvGraphicFramePr/>
      </xdr:nvGraphicFramePr>
      <xdr:xfrm>
        <a:off x="6334125" y="4657725"/>
        <a:ext cx="45339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600075</xdr:colOff>
      <xdr:row>55</xdr:row>
      <xdr:rowOff>142875</xdr:rowOff>
    </xdr:from>
    <xdr:to>
      <xdr:col>18</xdr:col>
      <xdr:colOff>266700</xdr:colOff>
      <xdr:row>81</xdr:row>
      <xdr:rowOff>114300</xdr:rowOff>
    </xdr:to>
    <xdr:graphicFrame>
      <xdr:nvGraphicFramePr>
        <xdr:cNvPr id="5" name="Chart 6"/>
        <xdr:cNvGraphicFramePr/>
      </xdr:nvGraphicFramePr>
      <xdr:xfrm>
        <a:off x="6267450" y="9048750"/>
        <a:ext cx="454342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152400</xdr:colOff>
      <xdr:row>55</xdr:row>
      <xdr:rowOff>152400</xdr:rowOff>
    </xdr:from>
    <xdr:to>
      <xdr:col>10</xdr:col>
      <xdr:colOff>438150</xdr:colOff>
      <xdr:row>81</xdr:row>
      <xdr:rowOff>133350</xdr:rowOff>
    </xdr:to>
    <xdr:graphicFrame>
      <xdr:nvGraphicFramePr>
        <xdr:cNvPr id="6" name="Chart 7"/>
        <xdr:cNvGraphicFramePr/>
      </xdr:nvGraphicFramePr>
      <xdr:xfrm>
        <a:off x="1552575" y="9058275"/>
        <a:ext cx="45529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219075</xdr:colOff>
      <xdr:row>82</xdr:row>
      <xdr:rowOff>114300</xdr:rowOff>
    </xdr:from>
    <xdr:to>
      <xdr:col>10</xdr:col>
      <xdr:colOff>514350</xdr:colOff>
      <xdr:row>98</xdr:row>
      <xdr:rowOff>152400</xdr:rowOff>
    </xdr:to>
    <xdr:graphicFrame>
      <xdr:nvGraphicFramePr>
        <xdr:cNvPr id="7" name="Chart 8"/>
        <xdr:cNvGraphicFramePr/>
      </xdr:nvGraphicFramePr>
      <xdr:xfrm>
        <a:off x="1619250" y="13392150"/>
        <a:ext cx="45624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57150</xdr:colOff>
      <xdr:row>83</xdr:row>
      <xdr:rowOff>0</xdr:rowOff>
    </xdr:from>
    <xdr:to>
      <xdr:col>19</xdr:col>
      <xdr:colOff>19050</xdr:colOff>
      <xdr:row>99</xdr:row>
      <xdr:rowOff>9525</xdr:rowOff>
    </xdr:to>
    <xdr:graphicFrame>
      <xdr:nvGraphicFramePr>
        <xdr:cNvPr id="8" name="Chart 11"/>
        <xdr:cNvGraphicFramePr/>
      </xdr:nvGraphicFramePr>
      <xdr:xfrm>
        <a:off x="6334125" y="13439775"/>
        <a:ext cx="48387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200025</xdr:colOff>
      <xdr:row>100</xdr:row>
      <xdr:rowOff>19050</xdr:rowOff>
    </xdr:from>
    <xdr:to>
      <xdr:col>10</xdr:col>
      <xdr:colOff>495300</xdr:colOff>
      <xdr:row>126</xdr:row>
      <xdr:rowOff>9525</xdr:rowOff>
    </xdr:to>
    <xdr:graphicFrame>
      <xdr:nvGraphicFramePr>
        <xdr:cNvPr id="9" name="Chart 12"/>
        <xdr:cNvGraphicFramePr/>
      </xdr:nvGraphicFramePr>
      <xdr:xfrm>
        <a:off x="1600200" y="16211550"/>
        <a:ext cx="4562475" cy="4200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238125</xdr:rowOff>
    </xdr:from>
    <xdr:to>
      <xdr:col>15</xdr:col>
      <xdr:colOff>323850</xdr:colOff>
      <xdr:row>22</xdr:row>
      <xdr:rowOff>85725</xdr:rowOff>
    </xdr:to>
    <xdr:sp>
      <xdr:nvSpPr>
        <xdr:cNvPr id="1" name="Line 6"/>
        <xdr:cNvSpPr>
          <a:spLocks/>
        </xdr:cNvSpPr>
      </xdr:nvSpPr>
      <xdr:spPr>
        <a:xfrm flipH="1" flipV="1">
          <a:off x="4248150" y="2038350"/>
          <a:ext cx="1762125" cy="17049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114300</xdr:rowOff>
    </xdr:from>
    <xdr:to>
      <xdr:col>11</xdr:col>
      <xdr:colOff>38100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647700" y="1571625"/>
        <a:ext cx="3533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9</xdr:row>
      <xdr:rowOff>104775</xdr:rowOff>
    </xdr:from>
    <xdr:to>
      <xdr:col>21</xdr:col>
      <xdr:colOff>466725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4371975" y="1562100"/>
        <a:ext cx="35909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95250</xdr:rowOff>
    </xdr:from>
    <xdr:to>
      <xdr:col>21</xdr:col>
      <xdr:colOff>476250</xdr:colOff>
      <xdr:row>40</xdr:row>
      <xdr:rowOff>76200</xdr:rowOff>
    </xdr:to>
    <xdr:graphicFrame>
      <xdr:nvGraphicFramePr>
        <xdr:cNvPr id="3" name="Chart 6"/>
        <xdr:cNvGraphicFramePr/>
      </xdr:nvGraphicFramePr>
      <xdr:xfrm>
        <a:off x="609600" y="4143375"/>
        <a:ext cx="73628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295275</xdr:colOff>
      <xdr:row>1</xdr:row>
      <xdr:rowOff>114300</xdr:rowOff>
    </xdr:from>
    <xdr:to>
      <xdr:col>36</xdr:col>
      <xdr:colOff>19050</xdr:colOff>
      <xdr:row>22</xdr:row>
      <xdr:rowOff>9525</xdr:rowOff>
    </xdr:to>
    <xdr:graphicFrame>
      <xdr:nvGraphicFramePr>
        <xdr:cNvPr id="4" name="Chart 8"/>
        <xdr:cNvGraphicFramePr/>
      </xdr:nvGraphicFramePr>
      <xdr:xfrm>
        <a:off x="11449050" y="276225"/>
        <a:ext cx="52101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323850</xdr:colOff>
      <xdr:row>23</xdr:row>
      <xdr:rowOff>9525</xdr:rowOff>
    </xdr:from>
    <xdr:to>
      <xdr:col>36</xdr:col>
      <xdr:colOff>57150</xdr:colOff>
      <xdr:row>43</xdr:row>
      <xdr:rowOff>76200</xdr:rowOff>
    </xdr:to>
    <xdr:graphicFrame>
      <xdr:nvGraphicFramePr>
        <xdr:cNvPr id="5" name="Chart 9"/>
        <xdr:cNvGraphicFramePr/>
      </xdr:nvGraphicFramePr>
      <xdr:xfrm>
        <a:off x="11477625" y="3733800"/>
        <a:ext cx="5219700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314325</xdr:colOff>
      <xdr:row>44</xdr:row>
      <xdr:rowOff>19050</xdr:rowOff>
    </xdr:from>
    <xdr:to>
      <xdr:col>36</xdr:col>
      <xdr:colOff>57150</xdr:colOff>
      <xdr:row>64</xdr:row>
      <xdr:rowOff>95250</xdr:rowOff>
    </xdr:to>
    <xdr:graphicFrame>
      <xdr:nvGraphicFramePr>
        <xdr:cNvPr id="6" name="Chart 10"/>
        <xdr:cNvGraphicFramePr/>
      </xdr:nvGraphicFramePr>
      <xdr:xfrm>
        <a:off x="11468100" y="7143750"/>
        <a:ext cx="522922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314325</xdr:colOff>
      <xdr:row>65</xdr:row>
      <xdr:rowOff>95250</xdr:rowOff>
    </xdr:from>
    <xdr:to>
      <xdr:col>36</xdr:col>
      <xdr:colOff>57150</xdr:colOff>
      <xdr:row>86</xdr:row>
      <xdr:rowOff>9525</xdr:rowOff>
    </xdr:to>
    <xdr:graphicFrame>
      <xdr:nvGraphicFramePr>
        <xdr:cNvPr id="7" name="Chart 12"/>
        <xdr:cNvGraphicFramePr/>
      </xdr:nvGraphicFramePr>
      <xdr:xfrm>
        <a:off x="11468100" y="10620375"/>
        <a:ext cx="522922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323850</xdr:colOff>
      <xdr:row>86</xdr:row>
      <xdr:rowOff>114300</xdr:rowOff>
    </xdr:from>
    <xdr:to>
      <xdr:col>36</xdr:col>
      <xdr:colOff>28575</xdr:colOff>
      <xdr:row>105</xdr:row>
      <xdr:rowOff>57150</xdr:rowOff>
    </xdr:to>
    <xdr:graphicFrame>
      <xdr:nvGraphicFramePr>
        <xdr:cNvPr id="8" name="Chart 13"/>
        <xdr:cNvGraphicFramePr/>
      </xdr:nvGraphicFramePr>
      <xdr:xfrm>
        <a:off x="11477625" y="14039850"/>
        <a:ext cx="51911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23</xdr:row>
      <xdr:rowOff>0</xdr:rowOff>
    </xdr:from>
    <xdr:to>
      <xdr:col>45</xdr:col>
      <xdr:colOff>352425</xdr:colOff>
      <xdr:row>43</xdr:row>
      <xdr:rowOff>76200</xdr:rowOff>
    </xdr:to>
    <xdr:graphicFrame>
      <xdr:nvGraphicFramePr>
        <xdr:cNvPr id="9" name="Chart 14"/>
        <xdr:cNvGraphicFramePr/>
      </xdr:nvGraphicFramePr>
      <xdr:xfrm>
        <a:off x="17249775" y="3724275"/>
        <a:ext cx="5229225" cy="3314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361950</xdr:colOff>
      <xdr:row>43</xdr:row>
      <xdr:rowOff>85725</xdr:rowOff>
    </xdr:to>
    <xdr:graphicFrame>
      <xdr:nvGraphicFramePr>
        <xdr:cNvPr id="10" name="Chart 15"/>
        <xdr:cNvGraphicFramePr/>
      </xdr:nvGraphicFramePr>
      <xdr:xfrm>
        <a:off x="22736175" y="3724275"/>
        <a:ext cx="5238750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161925</xdr:colOff>
      <xdr:row>42</xdr:row>
      <xdr:rowOff>95250</xdr:rowOff>
    </xdr:from>
    <xdr:to>
      <xdr:col>27</xdr:col>
      <xdr:colOff>247650</xdr:colOff>
      <xdr:row>63</xdr:row>
      <xdr:rowOff>9525</xdr:rowOff>
    </xdr:to>
    <xdr:graphicFrame>
      <xdr:nvGraphicFramePr>
        <xdr:cNvPr id="11" name="Chart 16"/>
        <xdr:cNvGraphicFramePr/>
      </xdr:nvGraphicFramePr>
      <xdr:xfrm>
        <a:off x="6172200" y="6896100"/>
        <a:ext cx="5229225" cy="3314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114300</xdr:colOff>
      <xdr:row>63</xdr:row>
      <xdr:rowOff>142875</xdr:rowOff>
    </xdr:from>
    <xdr:to>
      <xdr:col>27</xdr:col>
      <xdr:colOff>209550</xdr:colOff>
      <xdr:row>84</xdr:row>
      <xdr:rowOff>66675</xdr:rowOff>
    </xdr:to>
    <xdr:graphicFrame>
      <xdr:nvGraphicFramePr>
        <xdr:cNvPr id="12" name="Chart 17"/>
        <xdr:cNvGraphicFramePr/>
      </xdr:nvGraphicFramePr>
      <xdr:xfrm>
        <a:off x="6124575" y="10344150"/>
        <a:ext cx="5238750" cy="3324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%20Podstaw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us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y Podstawy 1"/>
      <sheetName val="Wykresy Podstawy 2"/>
      <sheetName val="Wykresy Podstawy 3"/>
      <sheetName val="Wykresy Podstawy 4"/>
      <sheetName val="Wykresy Podstawy 5"/>
      <sheetName val="Wykresy Podstawy 6"/>
      <sheetName val="Wykresy Podstawy 7"/>
    </sheetNames>
    <sheetDataSet>
      <sheetData sheetId="0">
        <row r="3">
          <cell r="C3" t="str">
            <v>sprzedaż</v>
          </cell>
        </row>
        <row r="4">
          <cell r="C4">
            <v>843.2388885502604</v>
          </cell>
        </row>
        <row r="5">
          <cell r="C5">
            <v>410.06300605681133</v>
          </cell>
        </row>
        <row r="6">
          <cell r="C6">
            <v>440.1094839441808</v>
          </cell>
        </row>
        <row r="7">
          <cell r="C7">
            <v>526.5688157997607</v>
          </cell>
        </row>
        <row r="8">
          <cell r="C8">
            <v>643.6669694506301</v>
          </cell>
        </row>
        <row r="9">
          <cell r="C9">
            <v>664.6339746378831</v>
          </cell>
        </row>
        <row r="10">
          <cell r="C10">
            <v>581.591918649885</v>
          </cell>
        </row>
        <row r="11">
          <cell r="C11">
            <v>225.560060520783</v>
          </cell>
        </row>
        <row r="12">
          <cell r="C12">
            <v>236.68137461061772</v>
          </cell>
        </row>
        <row r="13">
          <cell r="C13">
            <v>659.1070508766575</v>
          </cell>
        </row>
        <row r="14">
          <cell r="C14">
            <v>301.67365965272717</v>
          </cell>
        </row>
        <row r="15">
          <cell r="C15">
            <v>948.3384494337186</v>
          </cell>
        </row>
        <row r="18">
          <cell r="B18" t="str">
            <v>sty</v>
          </cell>
        </row>
        <row r="19">
          <cell r="B19" t="str">
            <v>lut</v>
          </cell>
        </row>
        <row r="20">
          <cell r="B20" t="str">
            <v>mar</v>
          </cell>
        </row>
        <row r="21">
          <cell r="B21" t="str">
            <v>kwi</v>
          </cell>
        </row>
        <row r="22">
          <cell r="B22" t="str">
            <v>maj</v>
          </cell>
        </row>
        <row r="23">
          <cell r="B23" t="str">
            <v>cze</v>
          </cell>
        </row>
        <row r="24">
          <cell r="B24" t="str">
            <v>lip</v>
          </cell>
        </row>
        <row r="25">
          <cell r="B25" t="str">
            <v>sie</v>
          </cell>
        </row>
        <row r="26">
          <cell r="B26" t="str">
            <v>wrz</v>
          </cell>
        </row>
        <row r="27">
          <cell r="B27" t="str">
            <v>paź</v>
          </cell>
        </row>
        <row r="28">
          <cell r="B28" t="str">
            <v>lis</v>
          </cell>
        </row>
        <row r="29">
          <cell r="B29" t="str">
            <v>gru</v>
          </cell>
        </row>
      </sheetData>
      <sheetData sheetId="2">
        <row r="3">
          <cell r="D3" t="str">
            <v>Sprzedaż</v>
          </cell>
          <cell r="E3" t="str">
            <v>Zamówienia</v>
          </cell>
        </row>
        <row r="4">
          <cell r="B4" t="str">
            <v>1Q '07</v>
          </cell>
          <cell r="C4" t="str">
            <v>I</v>
          </cell>
          <cell r="D4">
            <v>215362832.49206656</v>
          </cell>
          <cell r="E4">
            <v>1506073.700424645</v>
          </cell>
        </row>
        <row r="5">
          <cell r="C5" t="str">
            <v>II</v>
          </cell>
          <cell r="D5">
            <v>194136160.12429628</v>
          </cell>
          <cell r="E5">
            <v>1612082.2148022633</v>
          </cell>
        </row>
        <row r="6">
          <cell r="C6" t="str">
            <v>III</v>
          </cell>
          <cell r="D6">
            <v>194441280.71372908</v>
          </cell>
          <cell r="E6">
            <v>1415888.9751624237</v>
          </cell>
        </row>
        <row r="7">
          <cell r="B7" t="str">
            <v>2Q '07</v>
          </cell>
          <cell r="C7" t="str">
            <v>IV</v>
          </cell>
          <cell r="D7">
            <v>191030589.53342324</v>
          </cell>
          <cell r="E7">
            <v>1315823.7110852802</v>
          </cell>
        </row>
        <row r="8">
          <cell r="C8" t="str">
            <v>V</v>
          </cell>
          <cell r="D8">
            <v>194632507.7498083</v>
          </cell>
          <cell r="E8">
            <v>1570646.2147769162</v>
          </cell>
        </row>
        <row r="9">
          <cell r="C9" t="str">
            <v>VI</v>
          </cell>
          <cell r="D9">
            <v>169071310.86757463</v>
          </cell>
          <cell r="E9">
            <v>1382043.3603272135</v>
          </cell>
        </row>
        <row r="10">
          <cell r="B10" t="str">
            <v>3Q '07</v>
          </cell>
          <cell r="C10" t="str">
            <v>VII</v>
          </cell>
          <cell r="D10">
            <v>132556730.45035338</v>
          </cell>
          <cell r="E10">
            <v>1007827.5041915955</v>
          </cell>
        </row>
        <row r="11">
          <cell r="C11" t="str">
            <v>VIII</v>
          </cell>
          <cell r="D11">
            <v>222862452.92052662</v>
          </cell>
          <cell r="E11">
            <v>1537213.2144402133</v>
          </cell>
        </row>
        <row r="12">
          <cell r="C12" t="str">
            <v>IX</v>
          </cell>
          <cell r="D12">
            <v>179277419.93212044</v>
          </cell>
          <cell r="E12">
            <v>1405555.5643070803</v>
          </cell>
        </row>
        <row r="13">
          <cell r="B13" t="str">
            <v>4Q '07</v>
          </cell>
          <cell r="C13" t="str">
            <v>X</v>
          </cell>
          <cell r="D13">
            <v>166753853.35485932</v>
          </cell>
          <cell r="E13">
            <v>1221112.8779815217</v>
          </cell>
        </row>
        <row r="14">
          <cell r="C14" t="str">
            <v>XI</v>
          </cell>
          <cell r="D14">
            <v>172806498.0733519</v>
          </cell>
          <cell r="E14">
            <v>1422587.8315690546</v>
          </cell>
        </row>
        <row r="15">
          <cell r="C15" t="str">
            <v>XII</v>
          </cell>
          <cell r="D15">
            <v>215830278.38901508</v>
          </cell>
          <cell r="E15">
            <v>1586628.109259555</v>
          </cell>
        </row>
        <row r="16">
          <cell r="B16" t="str">
            <v>1Q '08</v>
          </cell>
          <cell r="C16" t="str">
            <v>I</v>
          </cell>
          <cell r="D16">
            <v>152376758.51715338</v>
          </cell>
          <cell r="E16">
            <v>1221471.4883278878</v>
          </cell>
        </row>
        <row r="17">
          <cell r="C17" t="str">
            <v>II</v>
          </cell>
          <cell r="D17">
            <v>175358096.9632128</v>
          </cell>
          <cell r="E17">
            <v>1238932.5605249982</v>
          </cell>
        </row>
        <row r="18">
          <cell r="C18" t="str">
            <v>III</v>
          </cell>
          <cell r="D18">
            <v>175082975.71286926</v>
          </cell>
          <cell r="E18">
            <v>1274544.3123312236</v>
          </cell>
        </row>
        <row r="19">
          <cell r="B19" t="str">
            <v>2Q '08</v>
          </cell>
          <cell r="C19" t="str">
            <v>IV</v>
          </cell>
          <cell r="D19">
            <v>173117176.0889012</v>
          </cell>
          <cell r="E19">
            <v>1352007.845448168</v>
          </cell>
        </row>
        <row r="20">
          <cell r="C20" t="str">
            <v>V</v>
          </cell>
          <cell r="D20">
            <v>166999069.0986192</v>
          </cell>
          <cell r="E20">
            <v>1180798.3137980865</v>
          </cell>
        </row>
        <row r="21">
          <cell r="C21" t="str">
            <v>VI</v>
          </cell>
          <cell r="D21">
            <v>181070317.53918877</v>
          </cell>
          <cell r="E21">
            <v>1391925.9107657683</v>
          </cell>
        </row>
        <row r="22">
          <cell r="B22" t="str">
            <v>3Q '08</v>
          </cell>
          <cell r="C22" t="str">
            <v>VII</v>
          </cell>
          <cell r="D22">
            <v>174801252.37296107</v>
          </cell>
          <cell r="E22">
            <v>1425041.761066894</v>
          </cell>
        </row>
        <row r="23">
          <cell r="C23" t="str">
            <v>VIII</v>
          </cell>
          <cell r="D23">
            <v>206312254.8507767</v>
          </cell>
          <cell r="E23">
            <v>1599320.2318449917</v>
          </cell>
        </row>
        <row r="24">
          <cell r="C24" t="str">
            <v>IX</v>
          </cell>
          <cell r="D24">
            <v>175867589.47797555</v>
          </cell>
          <cell r="E24">
            <v>1302706.304783337</v>
          </cell>
        </row>
        <row r="25">
          <cell r="B25" t="str">
            <v>4Q '08</v>
          </cell>
          <cell r="C25" t="str">
            <v>X</v>
          </cell>
          <cell r="D25">
            <v>178808963.1976673</v>
          </cell>
          <cell r="E25">
            <v>1394608.8377355502</v>
          </cell>
        </row>
        <row r="26">
          <cell r="C26" t="str">
            <v>XI</v>
          </cell>
          <cell r="D26">
            <v>166040264.29048568</v>
          </cell>
          <cell r="E26">
            <v>1275680.2875253377</v>
          </cell>
        </row>
        <row r="27">
          <cell r="C27" t="str">
            <v>XII</v>
          </cell>
          <cell r="D27">
            <v>164648296.8598029</v>
          </cell>
          <cell r="E27">
            <v>1174951.2091102812</v>
          </cell>
        </row>
      </sheetData>
      <sheetData sheetId="3">
        <row r="30">
          <cell r="C30" t="str">
            <v>ilość </v>
          </cell>
        </row>
        <row r="31">
          <cell r="B31" t="str">
            <v>Produkt 1</v>
          </cell>
          <cell r="C31">
            <v>12</v>
          </cell>
        </row>
        <row r="32">
          <cell r="B32" t="str">
            <v>Produkt 2</v>
          </cell>
          <cell r="C32">
            <v>23</v>
          </cell>
        </row>
        <row r="33">
          <cell r="B33" t="str">
            <v>Produkt 3</v>
          </cell>
          <cell r="C33">
            <v>33</v>
          </cell>
        </row>
        <row r="34">
          <cell r="B34" t="str">
            <v>Produkt 4</v>
          </cell>
          <cell r="C34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1"/>
  <dimension ref="B4:B13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9.7109375" style="0" customWidth="1"/>
    <col min="2" max="2" width="40.57421875" style="14" bestFit="1" customWidth="1"/>
    <col min="3" max="20" width="9.7109375" style="0" customWidth="1"/>
  </cols>
  <sheetData>
    <row r="4" ht="15">
      <c r="B4" s="14" t="s">
        <v>93</v>
      </c>
    </row>
    <row r="5" ht="15">
      <c r="B5" s="14" t="s">
        <v>94</v>
      </c>
    </row>
    <row r="6" ht="17.25" customHeight="1"/>
    <row r="7" ht="15">
      <c r="B7" s="117"/>
    </row>
    <row r="8" ht="5.25" customHeight="1"/>
    <row r="9" ht="15">
      <c r="B9" s="14" t="s">
        <v>96</v>
      </c>
    </row>
    <row r="10" ht="15">
      <c r="B10" s="14" t="s">
        <v>95</v>
      </c>
    </row>
    <row r="13" ht="15">
      <c r="B13" s="14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3">
    <tabColor indexed="42"/>
  </sheetPr>
  <dimension ref="B2:T60"/>
  <sheetViews>
    <sheetView showGridLines="0" workbookViewId="0" topLeftCell="P1">
      <selection activeCell="R62" sqref="R62"/>
    </sheetView>
  </sheetViews>
  <sheetFormatPr defaultColWidth="9.140625" defaultRowHeight="12.75"/>
  <cols>
    <col min="2" max="2" width="12.57421875" style="0" customWidth="1"/>
    <col min="3" max="4" width="10.28125" style="0" customWidth="1"/>
    <col min="5" max="5" width="10.421875" style="0" customWidth="1"/>
  </cols>
  <sheetData>
    <row r="2" spans="8:20" ht="15.75">
      <c r="H2" s="16" t="s">
        <v>30</v>
      </c>
      <c r="T2" s="16" t="s">
        <v>33</v>
      </c>
    </row>
    <row r="4" spans="16:18" ht="12.75">
      <c r="P4" s="1"/>
      <c r="Q4" s="1" t="s">
        <v>17</v>
      </c>
      <c r="R4" s="1" t="s">
        <v>18</v>
      </c>
    </row>
    <row r="5" spans="2:18" ht="12.75">
      <c r="B5" s="1"/>
      <c r="C5" s="1" t="s">
        <v>22</v>
      </c>
      <c r="D5" s="1" t="s">
        <v>25</v>
      </c>
      <c r="E5" s="1" t="s">
        <v>24</v>
      </c>
      <c r="F5" s="1" t="s">
        <v>23</v>
      </c>
      <c r="P5" s="1" t="s">
        <v>8</v>
      </c>
      <c r="Q5" s="4">
        <v>56</v>
      </c>
      <c r="R5" s="4">
        <v>56</v>
      </c>
    </row>
    <row r="6" spans="2:18" ht="12.75">
      <c r="B6" s="1" t="s">
        <v>8</v>
      </c>
      <c r="C6" s="4">
        <v>56.29410468129612</v>
      </c>
      <c r="D6" s="4">
        <v>66</v>
      </c>
      <c r="E6" s="4">
        <v>77</v>
      </c>
      <c r="F6" s="4">
        <v>83.03923644580378</v>
      </c>
      <c r="P6" s="1" t="s">
        <v>9</v>
      </c>
      <c r="Q6" s="4">
        <v>50</v>
      </c>
      <c r="R6" s="4">
        <v>60</v>
      </c>
    </row>
    <row r="7" spans="2:18" ht="12.75">
      <c r="B7" s="1" t="s">
        <v>9</v>
      </c>
      <c r="C7" s="4">
        <v>51.472726865406585</v>
      </c>
      <c r="D7" s="4">
        <v>81.65651662334045</v>
      </c>
      <c r="E7" s="4">
        <v>93.28104066660616</v>
      </c>
      <c r="F7" s="4">
        <v>76</v>
      </c>
      <c r="P7" s="1" t="s">
        <v>15</v>
      </c>
      <c r="Q7" s="4">
        <v>100</v>
      </c>
      <c r="R7" s="4">
        <v>95</v>
      </c>
    </row>
    <row r="8" spans="2:18" ht="12.75">
      <c r="B8" s="1" t="s">
        <v>15</v>
      </c>
      <c r="C8" s="4">
        <v>97.88237521325547</v>
      </c>
      <c r="D8" s="4">
        <v>86.12380052742932</v>
      </c>
      <c r="E8" s="4">
        <v>32.495881257773476</v>
      </c>
      <c r="F8" s="4">
        <v>70</v>
      </c>
      <c r="P8" s="1" t="s">
        <v>16</v>
      </c>
      <c r="Q8" s="4">
        <v>70</v>
      </c>
      <c r="R8" s="4">
        <v>80</v>
      </c>
    </row>
    <row r="9" spans="2:6" ht="12.75">
      <c r="B9" s="1" t="s">
        <v>16</v>
      </c>
      <c r="C9" s="4">
        <v>66</v>
      </c>
      <c r="D9" s="4">
        <v>66</v>
      </c>
      <c r="E9" s="4">
        <v>66</v>
      </c>
      <c r="F9" s="4">
        <v>69</v>
      </c>
    </row>
    <row r="15" ht="12.75">
      <c r="H15" t="s">
        <v>7</v>
      </c>
    </row>
    <row r="23" spans="9:10" ht="12.75">
      <c r="I23" t="s">
        <v>7</v>
      </c>
      <c r="J23" t="s">
        <v>7</v>
      </c>
    </row>
    <row r="28" ht="12.75">
      <c r="J28" t="s">
        <v>7</v>
      </c>
    </row>
    <row r="31" spans="2:6" ht="12.75">
      <c r="B31" s="1"/>
      <c r="C31" s="1" t="s">
        <v>22</v>
      </c>
      <c r="D31" s="1" t="s">
        <v>25</v>
      </c>
      <c r="E31" s="1" t="s">
        <v>24</v>
      </c>
      <c r="F31" s="1" t="s">
        <v>23</v>
      </c>
    </row>
    <row r="32" spans="2:6" ht="12.75">
      <c r="B32" s="1" t="s">
        <v>8</v>
      </c>
      <c r="C32" s="4">
        <v>77</v>
      </c>
      <c r="D32" s="4">
        <v>44</v>
      </c>
      <c r="E32" s="4">
        <v>32.38444950502526</v>
      </c>
      <c r="F32" s="4">
        <v>55</v>
      </c>
    </row>
    <row r="33" spans="2:6" ht="12.75">
      <c r="B33" s="1" t="s">
        <v>9</v>
      </c>
      <c r="C33" s="4">
        <v>51.472726865406585</v>
      </c>
      <c r="D33" s="4">
        <v>66</v>
      </c>
      <c r="E33" s="4">
        <v>77</v>
      </c>
      <c r="F33" s="4">
        <v>74.91063419396191</v>
      </c>
    </row>
    <row r="55" spans="3:5" ht="12.75">
      <c r="C55" s="2" t="s">
        <v>27</v>
      </c>
      <c r="D55" s="2" t="s">
        <v>28</v>
      </c>
      <c r="E55" s="2" t="s">
        <v>29</v>
      </c>
    </row>
    <row r="56" spans="2:5" s="10" customFormat="1" ht="26.25" customHeight="1">
      <c r="B56" s="12"/>
      <c r="C56" s="13" t="s">
        <v>31</v>
      </c>
      <c r="D56" s="13" t="s">
        <v>32</v>
      </c>
      <c r="E56" s="13" t="s">
        <v>26</v>
      </c>
    </row>
    <row r="57" spans="2:5" ht="12.75">
      <c r="B57" s="1" t="s">
        <v>22</v>
      </c>
      <c r="C57" s="15">
        <v>0.17</v>
      </c>
      <c r="D57" s="15">
        <v>0.055</v>
      </c>
      <c r="E57" s="4">
        <v>500</v>
      </c>
    </row>
    <row r="58" spans="2:5" ht="12.75">
      <c r="B58" s="1" t="s">
        <v>25</v>
      </c>
      <c r="C58" s="15">
        <v>0.2</v>
      </c>
      <c r="D58" s="15">
        <v>0.045</v>
      </c>
      <c r="E58" s="4">
        <f>E60*1.1</f>
        <v>214.50000000000003</v>
      </c>
    </row>
    <row r="59" spans="2:5" ht="12.75">
      <c r="B59" s="1" t="s">
        <v>24</v>
      </c>
      <c r="C59" s="15">
        <v>0.025</v>
      </c>
      <c r="D59" s="15">
        <v>0.035</v>
      </c>
      <c r="E59" s="4">
        <f>E57/8</f>
        <v>62.5</v>
      </c>
    </row>
    <row r="60" spans="2:5" ht="12.75">
      <c r="B60" s="1" t="s">
        <v>23</v>
      </c>
      <c r="C60" s="15">
        <v>0.05</v>
      </c>
      <c r="D60" s="15">
        <v>0.032</v>
      </c>
      <c r="E60" s="4">
        <v>195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4">
    <tabColor indexed="42"/>
  </sheetPr>
  <dimension ref="B6:W69"/>
  <sheetViews>
    <sheetView showGridLines="0" zoomScale="75" zoomScaleNormal="75" workbookViewId="0" topLeftCell="A64">
      <selection activeCell="R62" sqref="R62"/>
    </sheetView>
  </sheetViews>
  <sheetFormatPr defaultColWidth="9.140625" defaultRowHeight="12.75"/>
  <cols>
    <col min="1" max="1" width="2.7109375" style="0" customWidth="1"/>
    <col min="3" max="3" width="9.140625" style="5" customWidth="1"/>
    <col min="4" max="4" width="9.140625" style="17" customWidth="1"/>
  </cols>
  <sheetData>
    <row r="6" spans="2:21" ht="12.75">
      <c r="B6" s="1"/>
      <c r="C6" s="4" t="s">
        <v>19</v>
      </c>
      <c r="T6" s="1"/>
      <c r="U6" s="4" t="s">
        <v>19</v>
      </c>
    </row>
    <row r="7" spans="2:21" ht="12.75">
      <c r="B7" s="1" t="s">
        <v>34</v>
      </c>
      <c r="C7" s="4">
        <v>473.41838239293367</v>
      </c>
      <c r="T7" s="1" t="s">
        <v>38</v>
      </c>
      <c r="U7" s="4">
        <v>1100</v>
      </c>
    </row>
    <row r="8" spans="2:21" ht="12.75">
      <c r="B8" s="1" t="s">
        <v>42</v>
      </c>
      <c r="C8" s="4">
        <v>20</v>
      </c>
      <c r="T8" s="1" t="s">
        <v>35</v>
      </c>
      <c r="U8" s="4">
        <v>926.5424330929206</v>
      </c>
    </row>
    <row r="9" spans="2:21" ht="12.75">
      <c r="B9" s="1" t="s">
        <v>50</v>
      </c>
      <c r="C9" s="4">
        <v>39.15540467572227</v>
      </c>
      <c r="T9" s="1" t="s">
        <v>39</v>
      </c>
      <c r="U9" s="4">
        <v>920</v>
      </c>
    </row>
    <row r="10" spans="2:21" ht="12.75">
      <c r="B10" s="1" t="s">
        <v>52</v>
      </c>
      <c r="C10" s="4">
        <v>80.61992239193079</v>
      </c>
      <c r="T10" s="1" t="s">
        <v>37</v>
      </c>
      <c r="U10" s="4">
        <v>910</v>
      </c>
    </row>
    <row r="11" spans="2:21" ht="12.75">
      <c r="B11" s="1" t="s">
        <v>37</v>
      </c>
      <c r="C11" s="4">
        <v>910</v>
      </c>
      <c r="T11" s="1" t="s">
        <v>43</v>
      </c>
      <c r="U11" s="4">
        <v>909.3504176230631</v>
      </c>
    </row>
    <row r="12" spans="2:21" ht="12.75">
      <c r="B12" s="1" t="s">
        <v>51</v>
      </c>
      <c r="C12" s="4">
        <v>50.124044466200424</v>
      </c>
      <c r="T12" s="1" t="s">
        <v>40</v>
      </c>
      <c r="U12" s="4">
        <v>900</v>
      </c>
    </row>
    <row r="13" spans="2:21" ht="12.75">
      <c r="B13" s="1" t="s">
        <v>38</v>
      </c>
      <c r="C13" s="4">
        <v>1100</v>
      </c>
      <c r="T13" s="1" t="s">
        <v>47</v>
      </c>
      <c r="U13" s="4">
        <v>777</v>
      </c>
    </row>
    <row r="14" spans="2:21" ht="12.75">
      <c r="B14" s="1" t="s">
        <v>39</v>
      </c>
      <c r="C14" s="4">
        <v>920</v>
      </c>
      <c r="T14" s="1" t="s">
        <v>41</v>
      </c>
      <c r="U14" s="4">
        <v>647.4527576377316</v>
      </c>
    </row>
    <row r="15" spans="2:21" ht="12.75">
      <c r="B15" s="1" t="s">
        <v>45</v>
      </c>
      <c r="C15" s="4">
        <v>67</v>
      </c>
      <c r="T15" s="1" t="s">
        <v>44</v>
      </c>
      <c r="U15" s="4">
        <v>475.70016489802146</v>
      </c>
    </row>
    <row r="16" spans="2:21" ht="12.75">
      <c r="B16" s="1" t="s">
        <v>43</v>
      </c>
      <c r="C16" s="4">
        <v>909.3504176230631</v>
      </c>
      <c r="T16" s="1" t="s">
        <v>34</v>
      </c>
      <c r="U16" s="4">
        <v>473.41838239293367</v>
      </c>
    </row>
    <row r="17" spans="2:21" ht="12.75">
      <c r="B17" s="1" t="s">
        <v>44</v>
      </c>
      <c r="C17" s="4">
        <v>475.70016489802146</v>
      </c>
      <c r="T17" s="1" t="s">
        <v>36</v>
      </c>
      <c r="U17" s="4">
        <v>192.06045232914315</v>
      </c>
    </row>
    <row r="18" spans="2:21" ht="12.75">
      <c r="B18" s="1" t="s">
        <v>53</v>
      </c>
      <c r="C18" s="4">
        <v>100</v>
      </c>
      <c r="T18" s="1" t="s">
        <v>53</v>
      </c>
      <c r="U18" s="4">
        <v>100</v>
      </c>
    </row>
    <row r="19" spans="2:21" ht="12.75">
      <c r="B19" s="1" t="s">
        <v>36</v>
      </c>
      <c r="C19" s="4">
        <v>192.06045232914315</v>
      </c>
      <c r="T19" s="1" t="s">
        <v>48</v>
      </c>
      <c r="U19" s="4">
        <v>88</v>
      </c>
    </row>
    <row r="20" spans="2:21" ht="12.75">
      <c r="B20" s="1" t="s">
        <v>46</v>
      </c>
      <c r="C20" s="4">
        <v>54.318699420232264</v>
      </c>
      <c r="T20" s="1" t="s">
        <v>49</v>
      </c>
      <c r="U20" s="4">
        <v>87</v>
      </c>
    </row>
    <row r="21" spans="2:21" ht="12.75">
      <c r="B21" s="1" t="s">
        <v>48</v>
      </c>
      <c r="C21" s="4">
        <v>88</v>
      </c>
      <c r="T21" s="1" t="s">
        <v>52</v>
      </c>
      <c r="U21" s="4">
        <v>80.61992239193079</v>
      </c>
    </row>
    <row r="22" spans="2:21" ht="12.75">
      <c r="B22" s="1" t="s">
        <v>40</v>
      </c>
      <c r="C22" s="4">
        <v>900</v>
      </c>
      <c r="T22" s="1" t="s">
        <v>45</v>
      </c>
      <c r="U22" s="4">
        <v>67</v>
      </c>
    </row>
    <row r="23" spans="2:21" ht="12.75">
      <c r="B23" s="1" t="s">
        <v>41</v>
      </c>
      <c r="C23" s="4">
        <v>647.4527576377316</v>
      </c>
      <c r="T23" s="1" t="s">
        <v>46</v>
      </c>
      <c r="U23" s="4">
        <v>54.318699420232264</v>
      </c>
    </row>
    <row r="24" spans="2:21" ht="12.75">
      <c r="B24" s="1" t="s">
        <v>47</v>
      </c>
      <c r="C24" s="4">
        <v>777</v>
      </c>
      <c r="T24" s="1" t="s">
        <v>51</v>
      </c>
      <c r="U24" s="4">
        <v>50.124044466200424</v>
      </c>
    </row>
    <row r="25" spans="2:21" ht="12.75">
      <c r="B25" s="1" t="s">
        <v>49</v>
      </c>
      <c r="C25" s="4">
        <v>87</v>
      </c>
      <c r="T25" s="1" t="s">
        <v>50</v>
      </c>
      <c r="U25" s="4">
        <v>39.15540467572227</v>
      </c>
    </row>
    <row r="26" spans="2:21" ht="12.75">
      <c r="B26" s="1" t="s">
        <v>35</v>
      </c>
      <c r="C26" s="4">
        <v>926.5424330929206</v>
      </c>
      <c r="T26" s="1" t="s">
        <v>42</v>
      </c>
      <c r="U26" s="4">
        <v>20</v>
      </c>
    </row>
    <row r="57" spans="20:22" ht="12.75">
      <c r="T57" s="1"/>
      <c r="U57" s="4" t="s">
        <v>19</v>
      </c>
      <c r="V57" s="1" t="s">
        <v>55</v>
      </c>
    </row>
    <row r="58" spans="20:22" ht="12.75">
      <c r="T58" s="1" t="s">
        <v>38</v>
      </c>
      <c r="U58" s="4">
        <v>1100</v>
      </c>
      <c r="V58" s="54">
        <f>U58/$U$69</f>
        <v>0.12474848042784382</v>
      </c>
    </row>
    <row r="59" spans="20:23" ht="12.75">
      <c r="T59" s="1" t="s">
        <v>35</v>
      </c>
      <c r="U59" s="4">
        <v>926.5424330929206</v>
      </c>
      <c r="V59" s="54">
        <f aca="true" t="shared" si="0" ref="V59:V69">U59/$U$69</f>
        <v>0.10507705507296274</v>
      </c>
      <c r="W59">
        <f>U59/U69</f>
        <v>0.10507705507296274</v>
      </c>
    </row>
    <row r="60" spans="20:22" ht="12.75">
      <c r="T60" s="1" t="s">
        <v>39</v>
      </c>
      <c r="U60" s="4">
        <v>920</v>
      </c>
      <c r="V60" s="54">
        <f t="shared" si="0"/>
        <v>0.10433509272146937</v>
      </c>
    </row>
    <row r="61" spans="20:22" ht="12.75">
      <c r="T61" s="1" t="s">
        <v>37</v>
      </c>
      <c r="U61" s="4">
        <v>910</v>
      </c>
      <c r="V61" s="54">
        <f t="shared" si="0"/>
        <v>0.10320101562667079</v>
      </c>
    </row>
    <row r="62" spans="20:22" ht="12.75">
      <c r="T62" s="1" t="s">
        <v>43</v>
      </c>
      <c r="U62" s="4">
        <v>909.3504176230631</v>
      </c>
      <c r="V62" s="54">
        <f t="shared" si="0"/>
        <v>0.1031273479771839</v>
      </c>
    </row>
    <row r="63" spans="20:22" ht="12.75">
      <c r="T63" s="1" t="s">
        <v>40</v>
      </c>
      <c r="U63" s="4">
        <v>900</v>
      </c>
      <c r="V63" s="54">
        <f t="shared" si="0"/>
        <v>0.10206693853187221</v>
      </c>
    </row>
    <row r="64" spans="20:22" ht="12.75">
      <c r="T64" s="1" t="s">
        <v>47</v>
      </c>
      <c r="U64" s="4">
        <v>777</v>
      </c>
      <c r="V64" s="54">
        <f t="shared" si="0"/>
        <v>0.08811779026584968</v>
      </c>
    </row>
    <row r="65" spans="20:22" ht="12.75">
      <c r="T65" s="1" t="s">
        <v>41</v>
      </c>
      <c r="U65" s="4">
        <v>647.4527576377316</v>
      </c>
      <c r="V65" s="54">
        <f t="shared" si="0"/>
        <v>0.07342613424011278</v>
      </c>
    </row>
    <row r="66" spans="20:22" ht="12.75">
      <c r="T66" s="1" t="s">
        <v>44</v>
      </c>
      <c r="U66" s="4">
        <v>475.70016489802146</v>
      </c>
      <c r="V66" s="54">
        <f t="shared" si="0"/>
        <v>0.05394806610027537</v>
      </c>
    </row>
    <row r="67" spans="20:22" ht="12.75">
      <c r="T67" s="1" t="s">
        <v>34</v>
      </c>
      <c r="U67" s="4">
        <v>473.41838239293367</v>
      </c>
      <c r="V67" s="54">
        <f t="shared" si="0"/>
        <v>0.05368929437284215</v>
      </c>
    </row>
    <row r="68" spans="20:22" ht="12.75">
      <c r="T68" s="1" t="s">
        <v>54</v>
      </c>
      <c r="U68" s="4">
        <v>778.2785232832289</v>
      </c>
      <c r="V68" s="54">
        <f t="shared" si="0"/>
        <v>0.08826278466291733</v>
      </c>
    </row>
    <row r="69" spans="20:22" ht="12.75">
      <c r="T69" s="3" t="s">
        <v>20</v>
      </c>
      <c r="U69" s="4">
        <f>SUM(U58:U68)</f>
        <v>8817.742678927898</v>
      </c>
      <c r="V69" s="54">
        <f t="shared" si="0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0">
    <tabColor indexed="42"/>
  </sheetPr>
  <dimension ref="A1:V36"/>
  <sheetViews>
    <sheetView workbookViewId="0" topLeftCell="A1">
      <selection activeCell="T36" sqref="T36"/>
    </sheetView>
  </sheetViews>
  <sheetFormatPr defaultColWidth="9.140625" defaultRowHeight="12.75"/>
  <cols>
    <col min="1" max="1" width="9.7109375" style="58" customWidth="1"/>
    <col min="2" max="2" width="3.421875" style="58" customWidth="1"/>
    <col min="3" max="3" width="8.7109375" style="58" customWidth="1"/>
    <col min="4" max="4" width="3.421875" style="58" customWidth="1"/>
    <col min="5" max="5" width="8.8515625" style="58" customWidth="1"/>
    <col min="6" max="6" width="2.8515625" style="58" customWidth="1"/>
    <col min="7" max="7" width="8.8515625" style="58" customWidth="1"/>
    <col min="8" max="8" width="1.7109375" style="58" customWidth="1"/>
    <col min="9" max="9" width="9.7109375" style="58" customWidth="1"/>
    <col min="10" max="10" width="5.57421875" style="58" customWidth="1"/>
    <col min="11" max="11" width="1.7109375" style="58" customWidth="1"/>
    <col min="12" max="12" width="0.42578125" style="58" customWidth="1"/>
    <col min="13" max="13" width="5.00390625" style="58" customWidth="1"/>
    <col min="14" max="14" width="12.421875" style="58" customWidth="1"/>
    <col min="15" max="15" width="2.8515625" style="58" customWidth="1"/>
    <col min="16" max="16" width="11.28125" style="58" customWidth="1"/>
    <col min="17" max="17" width="7.8515625" style="58" customWidth="1"/>
    <col min="18" max="18" width="1.8515625" style="58" customWidth="1"/>
    <col min="19" max="19" width="6.421875" style="58" customWidth="1"/>
    <col min="20" max="20" width="9.140625" style="57" customWidth="1"/>
    <col min="21" max="21" width="18.00390625" style="57" bestFit="1" customWidth="1"/>
    <col min="22" max="16384" width="9.140625" style="57" customWidth="1"/>
  </cols>
  <sheetData>
    <row r="1" spans="1:19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8"/>
    </row>
    <row r="2" spans="1:19" ht="15">
      <c r="A2" s="80"/>
      <c r="B2" s="81"/>
      <c r="C2" s="80"/>
      <c r="D2" s="79"/>
      <c r="E2" s="79"/>
      <c r="F2" s="79"/>
      <c r="G2" s="79"/>
      <c r="H2" s="79"/>
      <c r="I2" s="79"/>
      <c r="J2" s="79"/>
      <c r="K2" s="78"/>
      <c r="L2" s="78"/>
      <c r="M2" s="82"/>
      <c r="N2" s="79"/>
      <c r="O2" s="80"/>
      <c r="P2" s="79"/>
      <c r="Q2" s="79"/>
      <c r="R2" s="83"/>
      <c r="S2" s="84"/>
    </row>
    <row r="3" spans="1:19" ht="15">
      <c r="A3" s="8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1"/>
      <c r="P3" s="79"/>
      <c r="Q3" s="79"/>
      <c r="R3" s="83"/>
      <c r="S3" s="84"/>
    </row>
    <row r="4" spans="1:19" ht="45.75">
      <c r="A4" s="86"/>
      <c r="B4" s="87"/>
      <c r="C4" s="88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9"/>
      <c r="P4" s="85"/>
      <c r="Q4" s="89"/>
      <c r="R4" s="90"/>
      <c r="S4" s="91"/>
    </row>
    <row r="5" spans="1:22" s="78" customFormat="1" ht="21" customHeight="1" thickBot="1">
      <c r="A5" s="83"/>
      <c r="C5" s="116" t="s">
        <v>91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83"/>
      <c r="Q5" s="83"/>
      <c r="R5" s="83"/>
      <c r="S5" s="83"/>
      <c r="T5" s="84"/>
      <c r="U5" s="57"/>
      <c r="V5" s="57" t="s">
        <v>0</v>
      </c>
    </row>
    <row r="6" spans="1:22" s="78" customFormat="1" ht="6" customHeight="1" thickTop="1">
      <c r="A6" s="83"/>
      <c r="C6" s="84"/>
      <c r="D6" s="83"/>
      <c r="E6" s="83"/>
      <c r="F6" s="83"/>
      <c r="G6" s="83"/>
      <c r="H6" s="60"/>
      <c r="I6" s="61"/>
      <c r="J6" s="118"/>
      <c r="K6" s="118"/>
      <c r="L6" s="118"/>
      <c r="M6" s="119"/>
      <c r="N6" s="83"/>
      <c r="O6" s="83"/>
      <c r="P6" s="83"/>
      <c r="Q6" s="83"/>
      <c r="R6" s="83"/>
      <c r="S6" s="83"/>
      <c r="T6" s="84"/>
      <c r="U6" s="57"/>
      <c r="V6" s="57" t="s">
        <v>1</v>
      </c>
    </row>
    <row r="7" spans="1:22" s="78" customFormat="1" ht="17.25">
      <c r="A7" s="95"/>
      <c r="B7" s="96"/>
      <c r="C7" s="116" t="s">
        <v>92</v>
      </c>
      <c r="D7" s="97"/>
      <c r="E7" s="97"/>
      <c r="F7" s="97"/>
      <c r="G7" s="97"/>
      <c r="H7" s="127" t="s">
        <v>19</v>
      </c>
      <c r="I7" s="128"/>
      <c r="J7" s="128"/>
      <c r="K7" s="128"/>
      <c r="L7" s="128"/>
      <c r="M7" s="129"/>
      <c r="N7" s="97"/>
      <c r="O7" s="97"/>
      <c r="P7" s="97"/>
      <c r="Q7" s="97"/>
      <c r="R7" s="97"/>
      <c r="S7" s="95"/>
      <c r="T7" s="98"/>
      <c r="U7" s="57"/>
      <c r="V7" s="57" t="s">
        <v>2</v>
      </c>
    </row>
    <row r="8" spans="1:22" s="78" customFormat="1" ht="6" customHeight="1">
      <c r="A8" s="95"/>
      <c r="B8" s="97"/>
      <c r="C8" s="115"/>
      <c r="D8" s="97"/>
      <c r="E8" s="97"/>
      <c r="F8" s="97"/>
      <c r="G8" s="97"/>
      <c r="H8" s="62"/>
      <c r="I8" s="63"/>
      <c r="J8" s="120"/>
      <c r="K8" s="120"/>
      <c r="L8" s="120"/>
      <c r="M8" s="121"/>
      <c r="N8" s="97"/>
      <c r="O8" s="97"/>
      <c r="P8" s="97"/>
      <c r="Q8" s="97"/>
      <c r="R8" s="97"/>
      <c r="S8" s="95"/>
      <c r="T8" s="98"/>
      <c r="U8" s="57"/>
      <c r="V8" s="57" t="s">
        <v>3</v>
      </c>
    </row>
    <row r="9" spans="1:22" s="78" customFormat="1" ht="23.25">
      <c r="A9" s="95"/>
      <c r="B9" s="97"/>
      <c r="D9" s="97"/>
      <c r="E9" s="97"/>
      <c r="F9" s="97"/>
      <c r="G9" s="97"/>
      <c r="H9" s="124">
        <f>(1+E16)*(1+N16)-1</f>
        <v>0.1380018608</v>
      </c>
      <c r="I9" s="125"/>
      <c r="J9" s="125"/>
      <c r="K9" s="125"/>
      <c r="L9" s="125"/>
      <c r="M9" s="126"/>
      <c r="N9" s="97"/>
      <c r="O9" s="97"/>
      <c r="P9" s="97"/>
      <c r="Q9" s="97"/>
      <c r="R9" s="97"/>
      <c r="S9" s="95"/>
      <c r="T9" s="98"/>
      <c r="U9" s="57"/>
      <c r="V9" s="57" t="s">
        <v>4</v>
      </c>
    </row>
    <row r="10" spans="1:22" s="78" customFormat="1" ht="5.25" customHeight="1" thickBot="1">
      <c r="A10" s="95"/>
      <c r="B10" s="97"/>
      <c r="C10" s="97"/>
      <c r="D10" s="97"/>
      <c r="E10" s="97"/>
      <c r="F10" s="97"/>
      <c r="G10" s="97"/>
      <c r="H10" s="65"/>
      <c r="I10" s="66"/>
      <c r="J10" s="122"/>
      <c r="K10" s="122"/>
      <c r="L10" s="122"/>
      <c r="M10" s="123"/>
      <c r="N10" s="97"/>
      <c r="O10" s="97"/>
      <c r="P10" s="97"/>
      <c r="Q10" s="97"/>
      <c r="R10" s="97"/>
      <c r="S10" s="95"/>
      <c r="T10" s="98"/>
      <c r="U10" s="57"/>
      <c r="V10" s="57" t="s">
        <v>5</v>
      </c>
    </row>
    <row r="11" spans="1:22" s="80" customFormat="1" ht="9" customHeight="1" thickBot="1" thickTop="1">
      <c r="A11" s="99"/>
      <c r="B11" s="63"/>
      <c r="C11" s="63"/>
      <c r="D11" s="63"/>
      <c r="E11" s="63"/>
      <c r="F11" s="63"/>
      <c r="G11" s="100"/>
      <c r="H11" s="100"/>
      <c r="I11" s="100"/>
      <c r="J11" s="101"/>
      <c r="K11" s="102"/>
      <c r="L11" s="100"/>
      <c r="M11" s="100"/>
      <c r="N11" s="100"/>
      <c r="O11" s="63"/>
      <c r="P11" s="63"/>
      <c r="Q11" s="63"/>
      <c r="R11" s="63"/>
      <c r="S11" s="99"/>
      <c r="T11" s="103"/>
      <c r="U11" s="57"/>
      <c r="V11" s="57" t="s">
        <v>6</v>
      </c>
    </row>
    <row r="12" spans="1:22" s="78" customFormat="1" ht="9" customHeight="1" thickBot="1" thickTop="1">
      <c r="A12" s="95"/>
      <c r="B12" s="97"/>
      <c r="C12" s="97"/>
      <c r="D12" s="97"/>
      <c r="E12" s="97"/>
      <c r="F12" s="97"/>
      <c r="G12" s="104"/>
      <c r="H12" s="97"/>
      <c r="I12" s="97"/>
      <c r="J12" s="97"/>
      <c r="K12" s="97"/>
      <c r="L12" s="97"/>
      <c r="M12" s="97"/>
      <c r="N12" s="97"/>
      <c r="O12" s="104"/>
      <c r="P12" s="67"/>
      <c r="Q12" s="97"/>
      <c r="R12" s="97"/>
      <c r="S12" s="95"/>
      <c r="T12" s="98"/>
      <c r="U12" s="57"/>
      <c r="V12" s="57" t="s">
        <v>10</v>
      </c>
    </row>
    <row r="13" spans="1:22" s="78" customFormat="1" ht="6" customHeight="1" thickTop="1">
      <c r="A13" s="95"/>
      <c r="B13" s="97"/>
      <c r="C13" s="97"/>
      <c r="D13" s="97"/>
      <c r="E13" s="69"/>
      <c r="F13" s="70"/>
      <c r="G13" s="71"/>
      <c r="H13" s="97"/>
      <c r="I13" s="97"/>
      <c r="J13" s="97"/>
      <c r="K13" s="97"/>
      <c r="L13" s="97"/>
      <c r="M13" s="97"/>
      <c r="N13" s="69"/>
      <c r="O13" s="70"/>
      <c r="P13" s="71"/>
      <c r="Q13" s="97"/>
      <c r="R13" s="97"/>
      <c r="S13" s="95"/>
      <c r="T13" s="98"/>
      <c r="V13" s="57" t="s">
        <v>11</v>
      </c>
    </row>
    <row r="14" spans="1:22" s="78" customFormat="1" ht="17.25">
      <c r="A14" s="95"/>
      <c r="B14" s="97"/>
      <c r="C14" s="97"/>
      <c r="D14" s="97"/>
      <c r="E14" s="127" t="s">
        <v>85</v>
      </c>
      <c r="F14" s="128"/>
      <c r="G14" s="129"/>
      <c r="H14" s="97"/>
      <c r="I14" s="97"/>
      <c r="J14" s="105"/>
      <c r="K14" s="97"/>
      <c r="L14" s="97"/>
      <c r="M14" s="97"/>
      <c r="N14" s="127" t="s">
        <v>88</v>
      </c>
      <c r="O14" s="128"/>
      <c r="P14" s="129"/>
      <c r="Q14" s="97"/>
      <c r="R14" s="97"/>
      <c r="S14" s="95"/>
      <c r="T14" s="98"/>
      <c r="V14" s="57" t="s">
        <v>12</v>
      </c>
    </row>
    <row r="15" spans="1:22" s="78" customFormat="1" ht="6" customHeight="1">
      <c r="A15" s="95"/>
      <c r="B15" s="97"/>
      <c r="C15" s="97"/>
      <c r="D15" s="97"/>
      <c r="E15" s="62"/>
      <c r="F15" s="63"/>
      <c r="G15" s="64"/>
      <c r="H15" s="97"/>
      <c r="I15" s="97"/>
      <c r="J15" s="97"/>
      <c r="K15" s="97"/>
      <c r="L15" s="97"/>
      <c r="M15" s="97"/>
      <c r="N15" s="62"/>
      <c r="O15" s="63"/>
      <c r="P15" s="64"/>
      <c r="Q15" s="97"/>
      <c r="R15" s="97"/>
      <c r="S15" s="95"/>
      <c r="T15" s="98"/>
      <c r="V15" s="57" t="s">
        <v>13</v>
      </c>
    </row>
    <row r="16" spans="1:22" s="78" customFormat="1" ht="23.25">
      <c r="A16" s="95"/>
      <c r="B16" s="97"/>
      <c r="C16" s="106"/>
      <c r="D16" s="106"/>
      <c r="E16" s="124">
        <f>(1+C23)*(1+G23)-1</f>
        <v>0.014044999999999863</v>
      </c>
      <c r="F16" s="125"/>
      <c r="G16" s="126"/>
      <c r="H16" s="106"/>
      <c r="I16" s="106"/>
      <c r="J16" s="106"/>
      <c r="K16" s="106"/>
      <c r="L16" s="106"/>
      <c r="M16" s="106"/>
      <c r="N16" s="124">
        <f>(1+K23)*(1+P23)-1</f>
        <v>0.12224000000000013</v>
      </c>
      <c r="O16" s="125"/>
      <c r="P16" s="126"/>
      <c r="Q16" s="107"/>
      <c r="R16" s="97"/>
      <c r="S16" s="95"/>
      <c r="T16" s="98"/>
      <c r="V16" s="57" t="s">
        <v>14</v>
      </c>
    </row>
    <row r="17" spans="1:22" s="78" customFormat="1" ht="6" customHeight="1" thickBot="1">
      <c r="A17" s="95"/>
      <c r="B17" s="97"/>
      <c r="C17" s="97"/>
      <c r="D17" s="97"/>
      <c r="E17" s="65"/>
      <c r="F17" s="67"/>
      <c r="G17" s="72"/>
      <c r="H17" s="97"/>
      <c r="I17" s="97"/>
      <c r="J17" s="97"/>
      <c r="K17" s="97"/>
      <c r="L17" s="97"/>
      <c r="M17" s="97"/>
      <c r="N17" s="65"/>
      <c r="O17" s="66"/>
      <c r="P17" s="68"/>
      <c r="Q17" s="97"/>
      <c r="R17" s="97"/>
      <c r="S17" s="95"/>
      <c r="T17" s="98"/>
      <c r="V17" s="57"/>
    </row>
    <row r="18" spans="1:22" s="78" customFormat="1" ht="7.5" customHeight="1" thickBot="1" thickTop="1">
      <c r="A18" s="95"/>
      <c r="B18" s="97"/>
      <c r="C18" s="97"/>
      <c r="D18" s="97"/>
      <c r="E18" s="100"/>
      <c r="F18" s="108"/>
      <c r="G18" s="100"/>
      <c r="H18" s="97"/>
      <c r="I18" s="97"/>
      <c r="J18" s="97"/>
      <c r="K18" s="97"/>
      <c r="L18" s="97"/>
      <c r="M18" s="100"/>
      <c r="N18" s="100"/>
      <c r="O18" s="108"/>
      <c r="P18" s="100"/>
      <c r="Q18" s="100"/>
      <c r="R18" s="97"/>
      <c r="S18" s="95"/>
      <c r="T18" s="98"/>
      <c r="V18" s="57"/>
    </row>
    <row r="19" spans="1:19" s="78" customFormat="1" ht="7.5" customHeight="1" thickBot="1" thickTop="1">
      <c r="A19" s="95"/>
      <c r="B19" s="97"/>
      <c r="C19" s="97"/>
      <c r="D19" s="97"/>
      <c r="E19" s="109"/>
      <c r="F19" s="97"/>
      <c r="G19" s="63"/>
      <c r="H19" s="109"/>
      <c r="I19" s="97"/>
      <c r="J19" s="97"/>
      <c r="K19" s="97"/>
      <c r="L19" s="97"/>
      <c r="M19" s="109"/>
      <c r="N19" s="97"/>
      <c r="O19" s="97"/>
      <c r="P19" s="97"/>
      <c r="Q19" s="63"/>
      <c r="R19" s="109"/>
      <c r="S19" s="98"/>
    </row>
    <row r="20" spans="1:19" s="78" customFormat="1" ht="4.5" customHeight="1" thickTop="1">
      <c r="A20" s="95"/>
      <c r="B20" s="97"/>
      <c r="C20" s="69"/>
      <c r="D20" s="70"/>
      <c r="E20" s="71"/>
      <c r="F20" s="97"/>
      <c r="G20" s="69"/>
      <c r="H20" s="70"/>
      <c r="I20" s="71"/>
      <c r="J20" s="97"/>
      <c r="K20" s="69"/>
      <c r="L20" s="70"/>
      <c r="M20" s="70"/>
      <c r="N20" s="71"/>
      <c r="O20" s="97"/>
      <c r="P20" s="69"/>
      <c r="Q20" s="70"/>
      <c r="R20" s="73"/>
      <c r="S20" s="98"/>
    </row>
    <row r="21" spans="1:19" s="111" customFormat="1" ht="15.75" customHeight="1">
      <c r="A21" s="95"/>
      <c r="B21" s="95"/>
      <c r="C21" s="130" t="s">
        <v>86</v>
      </c>
      <c r="D21" s="131"/>
      <c r="E21" s="132"/>
      <c r="F21" s="95"/>
      <c r="G21" s="130" t="s">
        <v>87</v>
      </c>
      <c r="H21" s="131"/>
      <c r="I21" s="132"/>
      <c r="J21" s="95"/>
      <c r="K21" s="130" t="s">
        <v>89</v>
      </c>
      <c r="L21" s="131"/>
      <c r="M21" s="131"/>
      <c r="N21" s="132"/>
      <c r="O21" s="95"/>
      <c r="P21" s="130" t="s">
        <v>90</v>
      </c>
      <c r="Q21" s="131"/>
      <c r="R21" s="132"/>
      <c r="S21" s="98"/>
    </row>
    <row r="22" spans="1:19" s="78" customFormat="1" ht="6" customHeight="1">
      <c r="A22" s="95"/>
      <c r="B22" s="97"/>
      <c r="C22" s="62"/>
      <c r="D22" s="63"/>
      <c r="E22" s="64"/>
      <c r="F22" s="97"/>
      <c r="G22" s="62"/>
      <c r="H22" s="63"/>
      <c r="I22" s="64"/>
      <c r="J22" s="97"/>
      <c r="K22" s="62"/>
      <c r="L22" s="63"/>
      <c r="M22" s="63"/>
      <c r="N22" s="64"/>
      <c r="O22" s="97"/>
      <c r="P22" s="62"/>
      <c r="Q22" s="63"/>
      <c r="R22" s="74"/>
      <c r="S22" s="98"/>
    </row>
    <row r="23" spans="1:19" s="78" customFormat="1" ht="23.25">
      <c r="A23" s="106"/>
      <c r="B23" s="106"/>
      <c r="C23" s="124">
        <v>0.009</v>
      </c>
      <c r="D23" s="125"/>
      <c r="E23" s="126"/>
      <c r="F23" s="106"/>
      <c r="G23" s="124">
        <v>0.005</v>
      </c>
      <c r="H23" s="125"/>
      <c r="I23" s="126"/>
      <c r="J23" s="106"/>
      <c r="K23" s="124">
        <v>0.002</v>
      </c>
      <c r="L23" s="125"/>
      <c r="M23" s="125"/>
      <c r="N23" s="126"/>
      <c r="O23" s="106"/>
      <c r="P23" s="124">
        <v>0.12</v>
      </c>
      <c r="Q23" s="125"/>
      <c r="R23" s="126"/>
      <c r="S23" s="98"/>
    </row>
    <row r="24" spans="1:19" s="78" customFormat="1" ht="6.75" customHeight="1" thickBot="1">
      <c r="A24" s="95"/>
      <c r="B24" s="97"/>
      <c r="C24" s="65"/>
      <c r="D24" s="67"/>
      <c r="E24" s="72"/>
      <c r="F24" s="97"/>
      <c r="G24" s="65"/>
      <c r="H24" s="67"/>
      <c r="I24" s="72"/>
      <c r="J24" s="97"/>
      <c r="K24" s="65"/>
      <c r="L24" s="67"/>
      <c r="M24" s="67"/>
      <c r="N24" s="72"/>
      <c r="O24" s="97"/>
      <c r="P24" s="65"/>
      <c r="Q24" s="67"/>
      <c r="R24" s="75"/>
      <c r="S24" s="98"/>
    </row>
    <row r="25" spans="1:19" ht="17.25" thickTop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8"/>
    </row>
    <row r="26" spans="1:19" ht="16.5">
      <c r="A26" s="78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8"/>
    </row>
    <row r="27" spans="1:22" ht="16.5">
      <c r="A27" s="5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8"/>
      <c r="U27" s="113"/>
      <c r="V27" s="114" t="s">
        <v>81</v>
      </c>
    </row>
    <row r="28" spans="1:22" ht="16.5">
      <c r="A28" s="57"/>
      <c r="B28" s="95"/>
      <c r="C28" s="95"/>
      <c r="D28" s="95"/>
      <c r="E28" s="9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U28" s="110" t="s">
        <v>19</v>
      </c>
      <c r="V28" s="112">
        <f>H9</f>
        <v>0.1380018608</v>
      </c>
    </row>
    <row r="29" spans="1:22" ht="16.5">
      <c r="A29" s="57"/>
      <c r="B29" s="95"/>
      <c r="C29" s="95"/>
      <c r="D29" s="95"/>
      <c r="E29" s="9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U29" s="110" t="s">
        <v>85</v>
      </c>
      <c r="V29" s="112">
        <f>E16</f>
        <v>0.014044999999999863</v>
      </c>
    </row>
    <row r="30" spans="1:22" ht="16.5">
      <c r="A30" s="57"/>
      <c r="B30" s="95"/>
      <c r="C30" s="95"/>
      <c r="D30" s="95"/>
      <c r="E30" s="9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U30" s="110" t="s">
        <v>86</v>
      </c>
      <c r="V30" s="112">
        <f>C23</f>
        <v>0.009</v>
      </c>
    </row>
    <row r="31" spans="1:22" ht="16.5">
      <c r="A31" s="57"/>
      <c r="B31" s="95"/>
      <c r="C31" s="95"/>
      <c r="D31" s="95"/>
      <c r="E31" s="95"/>
      <c r="U31" s="110" t="s">
        <v>87</v>
      </c>
      <c r="V31" s="112">
        <f>G23</f>
        <v>0.005</v>
      </c>
    </row>
    <row r="32" spans="2:22" ht="16.5">
      <c r="B32" s="95"/>
      <c r="C32" s="95"/>
      <c r="D32" s="95"/>
      <c r="E32" s="95"/>
      <c r="U32" s="110" t="s">
        <v>88</v>
      </c>
      <c r="V32" s="112">
        <f>N16</f>
        <v>0.12224000000000013</v>
      </c>
    </row>
    <row r="33" spans="2:22" ht="16.5">
      <c r="B33" s="95"/>
      <c r="C33" s="95"/>
      <c r="D33" s="95"/>
      <c r="E33" s="95"/>
      <c r="U33" s="110" t="s">
        <v>89</v>
      </c>
      <c r="V33" s="112">
        <f>K23</f>
        <v>0.002</v>
      </c>
    </row>
    <row r="34" spans="1:22" ht="16.5">
      <c r="A34" s="78"/>
      <c r="B34" s="95"/>
      <c r="C34" s="95"/>
      <c r="D34" s="95"/>
      <c r="E34" s="95"/>
      <c r="U34" s="110" t="s">
        <v>90</v>
      </c>
      <c r="V34" s="112">
        <f>P23</f>
        <v>0.12</v>
      </c>
    </row>
    <row r="35" spans="1:5" ht="16.5">
      <c r="A35" s="78"/>
      <c r="B35" s="95"/>
      <c r="C35" s="95"/>
      <c r="D35" s="95"/>
      <c r="E35" s="95"/>
    </row>
    <row r="36" spans="1:5" ht="16.5">
      <c r="A36" s="78"/>
      <c r="B36" s="95"/>
      <c r="C36" s="95"/>
      <c r="D36" s="95"/>
      <c r="E36" s="95"/>
    </row>
  </sheetData>
  <mergeCells count="17">
    <mergeCell ref="E14:G14"/>
    <mergeCell ref="E16:G16"/>
    <mergeCell ref="N16:P16"/>
    <mergeCell ref="C23:E23"/>
    <mergeCell ref="G23:I23"/>
    <mergeCell ref="C21:E21"/>
    <mergeCell ref="P23:R23"/>
    <mergeCell ref="P21:R21"/>
    <mergeCell ref="K21:N21"/>
    <mergeCell ref="G21:I21"/>
    <mergeCell ref="J6:M6"/>
    <mergeCell ref="J8:M8"/>
    <mergeCell ref="J10:M10"/>
    <mergeCell ref="K23:N23"/>
    <mergeCell ref="H9:M9"/>
    <mergeCell ref="H7:M7"/>
    <mergeCell ref="N14:P14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5">
    <tabColor indexed="42"/>
  </sheetPr>
  <dimension ref="C5:AB66"/>
  <sheetViews>
    <sheetView showGridLines="0" workbookViewId="0" topLeftCell="H19">
      <selection activeCell="R62" sqref="R62"/>
    </sheetView>
  </sheetViews>
  <sheetFormatPr defaultColWidth="9.140625" defaultRowHeight="12.75"/>
  <cols>
    <col min="3" max="3" width="11.57421875" style="0" customWidth="1"/>
    <col min="4" max="5" width="16.421875" style="0" bestFit="1" customWidth="1"/>
    <col min="6" max="6" width="1.57421875" style="0" customWidth="1"/>
    <col min="7" max="7" width="10.7109375" style="0" customWidth="1"/>
    <col min="8" max="9" width="7.28125" style="0" customWidth="1"/>
    <col min="10" max="10" width="9.57421875" style="0" customWidth="1"/>
    <col min="11" max="11" width="1.421875" style="0" customWidth="1"/>
    <col min="12" max="12" width="10.57421875" style="0" bestFit="1" customWidth="1"/>
    <col min="13" max="13" width="9.7109375" style="0" bestFit="1" customWidth="1"/>
    <col min="17" max="19" width="9.140625" style="2" customWidth="1"/>
    <col min="20" max="20" width="13.8515625" style="2" bestFit="1" customWidth="1"/>
    <col min="21" max="23" width="9.140625" style="2" customWidth="1"/>
    <col min="24" max="24" width="19.28125" style="2" bestFit="1" customWidth="1"/>
    <col min="25" max="28" width="9.140625" style="2" customWidth="1"/>
  </cols>
  <sheetData>
    <row r="5" ht="12.75">
      <c r="C5" s="35" t="s">
        <v>73</v>
      </c>
    </row>
    <row r="6" spans="3:5" ht="12.75">
      <c r="C6" s="18"/>
      <c r="D6" s="18" t="s">
        <v>71</v>
      </c>
      <c r="E6" s="18" t="s">
        <v>72</v>
      </c>
    </row>
    <row r="7" spans="3:5" ht="12.75">
      <c r="C7" s="36" t="s">
        <v>66</v>
      </c>
      <c r="D7" s="37" t="s">
        <v>56</v>
      </c>
      <c r="E7" s="37" t="s">
        <v>57</v>
      </c>
    </row>
    <row r="8" spans="3:5" ht="12.75">
      <c r="C8" s="36" t="s">
        <v>67</v>
      </c>
      <c r="D8" s="37" t="s">
        <v>58</v>
      </c>
      <c r="E8" s="37" t="s">
        <v>59</v>
      </c>
    </row>
    <row r="9" spans="3:5" ht="12.75">
      <c r="C9" s="36" t="s">
        <v>68</v>
      </c>
      <c r="D9" s="37" t="s">
        <v>60</v>
      </c>
      <c r="E9" s="37" t="s">
        <v>61</v>
      </c>
    </row>
    <row r="10" spans="3:5" ht="12.75">
      <c r="C10" s="36" t="s">
        <v>69</v>
      </c>
      <c r="D10" s="37" t="s">
        <v>62</v>
      </c>
      <c r="E10" s="37" t="s">
        <v>63</v>
      </c>
    </row>
    <row r="11" spans="3:5" ht="12.75">
      <c r="C11" s="36" t="s">
        <v>70</v>
      </c>
      <c r="D11" s="37" t="s">
        <v>64</v>
      </c>
      <c r="E11" s="53" t="s">
        <v>65</v>
      </c>
    </row>
    <row r="12" ht="13.5" thickBot="1"/>
    <row r="13" spans="7:10" s="22" customFormat="1" ht="17.25" customHeight="1" thickBot="1">
      <c r="G13" s="45" t="s">
        <v>79</v>
      </c>
      <c r="H13" s="23">
        <v>2007</v>
      </c>
      <c r="I13" s="27">
        <v>2008</v>
      </c>
      <c r="J13" s="31" t="s">
        <v>21</v>
      </c>
    </row>
    <row r="14" spans="7:10" ht="12.75">
      <c r="G14" s="24" t="s">
        <v>74</v>
      </c>
      <c r="H14" s="19">
        <v>2.48048075</v>
      </c>
      <c r="I14" s="28">
        <v>2.73480369</v>
      </c>
      <c r="J14" s="32">
        <f>I14/H14-1</f>
        <v>0.10252969711617399</v>
      </c>
    </row>
    <row r="15" spans="7:10" ht="12.75">
      <c r="G15" s="25" t="s">
        <v>75</v>
      </c>
      <c r="H15" s="20">
        <v>8.710180150000001</v>
      </c>
      <c r="I15" s="29">
        <v>5.1028898300000005</v>
      </c>
      <c r="J15" s="33">
        <f>I15/H15-1</f>
        <v>-0.41414646515663633</v>
      </c>
    </row>
    <row r="16" spans="7:10" ht="12.75">
      <c r="G16" s="25" t="s">
        <v>76</v>
      </c>
      <c r="H16" s="20">
        <v>3.78749073</v>
      </c>
      <c r="I16" s="29">
        <v>8.74704515</v>
      </c>
      <c r="J16" s="33">
        <f>I16/H16-1</f>
        <v>1.3094565171384591</v>
      </c>
    </row>
    <row r="17" spans="7:10" ht="12.75">
      <c r="G17" s="25" t="s">
        <v>77</v>
      </c>
      <c r="H17" s="20">
        <v>8.43438923</v>
      </c>
      <c r="I17" s="29">
        <v>2.1538753500000003</v>
      </c>
      <c r="J17" s="33">
        <f>I17/H17-1</f>
        <v>-0.7446317342886013</v>
      </c>
    </row>
    <row r="18" spans="7:10" ht="13.5" thickBot="1">
      <c r="G18" s="26" t="s">
        <v>78</v>
      </c>
      <c r="H18" s="21">
        <v>5.3477587699999996</v>
      </c>
      <c r="I18" s="30">
        <v>9.9016414</v>
      </c>
      <c r="J18" s="34">
        <f>I18/H18-1</f>
        <v>0.8515497474468172</v>
      </c>
    </row>
    <row r="19" ht="5.25" customHeight="1" thickBot="1">
      <c r="G19" s="6"/>
    </row>
    <row r="20" spans="7:15" ht="13.5" thickBot="1">
      <c r="G20" s="45" t="s">
        <v>79</v>
      </c>
      <c r="H20" s="23">
        <v>2007</v>
      </c>
      <c r="I20" s="27">
        <v>2008</v>
      </c>
      <c r="J20" s="31" t="s">
        <v>21</v>
      </c>
      <c r="L20" s="44" t="s">
        <v>79</v>
      </c>
      <c r="M20" s="41">
        <v>2007</v>
      </c>
      <c r="N20" s="40">
        <v>2008</v>
      </c>
      <c r="O20" s="41" t="s">
        <v>21</v>
      </c>
    </row>
    <row r="21" spans="7:15" ht="12.75">
      <c r="G21" s="24" t="s">
        <v>74</v>
      </c>
      <c r="H21" s="19">
        <v>2.48048075</v>
      </c>
      <c r="I21" s="28">
        <v>2.73480369</v>
      </c>
      <c r="J21" s="32">
        <f>I21/H21-1</f>
        <v>0.10252969711617399</v>
      </c>
      <c r="L21" s="8" t="s">
        <v>74</v>
      </c>
      <c r="M21" s="42">
        <v>2.48048075</v>
      </c>
      <c r="N21" s="39">
        <v>2.73480369</v>
      </c>
      <c r="O21" s="43">
        <f>N21/M21-1</f>
        <v>0.10252969711617399</v>
      </c>
    </row>
    <row r="22" spans="7:19" ht="12.75">
      <c r="G22" s="25" t="s">
        <v>75</v>
      </c>
      <c r="H22" s="20">
        <v>8.710180150000001</v>
      </c>
      <c r="I22" s="29">
        <v>5.1028898300000005</v>
      </c>
      <c r="J22" s="33">
        <f>I22/H22-1</f>
        <v>-0.41414646515663633</v>
      </c>
      <c r="L22" s="8" t="s">
        <v>75</v>
      </c>
      <c r="M22" s="42">
        <v>8.710180150000001</v>
      </c>
      <c r="N22" s="39">
        <v>5.1028898300000005</v>
      </c>
      <c r="O22" s="43">
        <f>N22/M22-1</f>
        <v>-0.41414646515663633</v>
      </c>
      <c r="S22" s="2" t="s">
        <v>7</v>
      </c>
    </row>
    <row r="23" spans="7:15" ht="12.75">
      <c r="G23" s="25" t="s">
        <v>76</v>
      </c>
      <c r="H23" s="20">
        <v>3.78749073</v>
      </c>
      <c r="I23" s="29">
        <v>8.74704515</v>
      </c>
      <c r="J23" s="50">
        <f>I23/H23-1</f>
        <v>1.3094565171384591</v>
      </c>
      <c r="L23" s="8" t="s">
        <v>76</v>
      </c>
      <c r="M23" s="42">
        <v>3.78749073</v>
      </c>
      <c r="N23" s="39">
        <v>8.74704515</v>
      </c>
      <c r="O23" s="43">
        <f>N23/M23-1</f>
        <v>1.3094565171384591</v>
      </c>
    </row>
    <row r="24" spans="7:15" ht="12.75">
      <c r="G24" s="25" t="s">
        <v>77</v>
      </c>
      <c r="H24" s="20">
        <v>8.43438923</v>
      </c>
      <c r="I24" s="29">
        <v>2.1538753500000003</v>
      </c>
      <c r="J24" s="51">
        <f>I24/H24-1</f>
        <v>-0.7446317342886013</v>
      </c>
      <c r="L24" s="8" t="s">
        <v>77</v>
      </c>
      <c r="M24" s="42">
        <v>8.43438923</v>
      </c>
      <c r="N24" s="39">
        <v>2.1538753500000003</v>
      </c>
      <c r="O24" s="43">
        <f>N24/M24-1</f>
        <v>-0.7446317342886013</v>
      </c>
    </row>
    <row r="25" spans="7:15" ht="13.5" thickBot="1">
      <c r="G25" s="26" t="s">
        <v>78</v>
      </c>
      <c r="H25" s="21">
        <v>5.3477587699999996</v>
      </c>
      <c r="I25" s="30">
        <v>9.9016414</v>
      </c>
      <c r="J25" s="52">
        <f>I25/H25-1</f>
        <v>0.8515497474468172</v>
      </c>
      <c r="L25" s="8" t="s">
        <v>78</v>
      </c>
      <c r="M25" s="42">
        <v>5.3477587699999996</v>
      </c>
      <c r="N25" s="39">
        <v>9.9016414</v>
      </c>
      <c r="O25" s="43">
        <f>N25/M25-1</f>
        <v>0.8515497474468172</v>
      </c>
    </row>
    <row r="26" ht="12.75">
      <c r="R26" s="2" t="s">
        <v>7</v>
      </c>
    </row>
    <row r="27" spans="12:15" ht="12.75">
      <c r="L27" s="44" t="s">
        <v>79</v>
      </c>
      <c r="M27" s="41">
        <v>2007</v>
      </c>
      <c r="N27" s="40">
        <v>2008</v>
      </c>
      <c r="O27" s="7"/>
    </row>
    <row r="28" spans="12:15" ht="12.75">
      <c r="L28" s="8" t="s">
        <v>74</v>
      </c>
      <c r="M28" s="46">
        <v>773.4977645452</v>
      </c>
      <c r="N28" s="9">
        <v>782.51856769044</v>
      </c>
      <c r="O28" s="7"/>
    </row>
    <row r="29" spans="12:15" ht="12.75">
      <c r="L29" s="8" t="s">
        <v>75</v>
      </c>
      <c r="M29" s="46">
        <v>429.1633080917841</v>
      </c>
      <c r="N29" s="9">
        <v>435.499600848033</v>
      </c>
      <c r="O29" s="7"/>
    </row>
    <row r="30" spans="12:15" ht="12.75">
      <c r="L30" s="8" t="s">
        <v>76</v>
      </c>
      <c r="M30" s="46">
        <v>152.51</v>
      </c>
      <c r="N30" s="9">
        <v>154.49</v>
      </c>
      <c r="O30" s="7"/>
    </row>
    <row r="31" spans="12:15" ht="12.75">
      <c r="L31" s="8" t="s">
        <v>77</v>
      </c>
      <c r="M31" s="46">
        <v>900.2369480535632</v>
      </c>
      <c r="N31" s="9">
        <v>920.5415625849</v>
      </c>
      <c r="O31" s="7"/>
    </row>
    <row r="32" spans="12:15" ht="12.75">
      <c r="L32" s="8" t="s">
        <v>78</v>
      </c>
      <c r="M32" s="46">
        <v>879.2389688158455</v>
      </c>
      <c r="N32" s="9">
        <v>880.1657867752483</v>
      </c>
      <c r="O32" s="7"/>
    </row>
    <row r="33" ht="12.75">
      <c r="R33" s="2" t="s">
        <v>7</v>
      </c>
    </row>
    <row r="34" spans="12:18" ht="12.75">
      <c r="L34" s="44" t="s">
        <v>79</v>
      </c>
      <c r="M34" s="41">
        <v>2008</v>
      </c>
      <c r="N34" s="40" t="s">
        <v>81</v>
      </c>
      <c r="R34" s="2" t="s">
        <v>7</v>
      </c>
    </row>
    <row r="35" spans="12:14" ht="12.75">
      <c r="L35" s="8" t="s">
        <v>74</v>
      </c>
      <c r="M35" s="46">
        <f>N28</f>
        <v>782.51856769044</v>
      </c>
      <c r="N35" s="47">
        <f>N28/M28-1</f>
        <v>0.011662351927473447</v>
      </c>
    </row>
    <row r="36" spans="12:14" ht="12.75">
      <c r="L36" s="8" t="s">
        <v>75</v>
      </c>
      <c r="M36" s="46">
        <f>N29</f>
        <v>435.499600848033</v>
      </c>
      <c r="N36" s="47">
        <f>N29/M29-1</f>
        <v>0.014764292838598925</v>
      </c>
    </row>
    <row r="37" spans="12:14" ht="12.75">
      <c r="L37" s="8" t="s">
        <v>76</v>
      </c>
      <c r="M37" s="46">
        <f>N30</f>
        <v>154.49</v>
      </c>
      <c r="N37" s="47">
        <f>N30/M30-1</f>
        <v>0.012982755229165477</v>
      </c>
    </row>
    <row r="38" spans="12:14" ht="12.75">
      <c r="L38" s="8" t="s">
        <v>77</v>
      </c>
      <c r="M38" s="46">
        <f>N31</f>
        <v>920.5415625849</v>
      </c>
      <c r="N38" s="47">
        <f>N31/M31-1</f>
        <v>0.0225547446983132</v>
      </c>
    </row>
    <row r="39" spans="12:14" ht="12.75">
      <c r="L39" s="8" t="s">
        <v>78</v>
      </c>
      <c r="M39" s="46">
        <f>N32</f>
        <v>880.1657867752483</v>
      </c>
      <c r="N39" s="47">
        <f>N32/M32-1</f>
        <v>0.0010541138328423738</v>
      </c>
    </row>
    <row r="41" ht="12.75">
      <c r="M41" s="48">
        <v>9.5</v>
      </c>
    </row>
    <row r="42" ht="12.75">
      <c r="M42" s="48">
        <v>10.49</v>
      </c>
    </row>
    <row r="43" ht="12.75">
      <c r="M43" s="49">
        <f>M42/M41-1</f>
        <v>0.10421052631578953</v>
      </c>
    </row>
    <row r="45" spans="17:28" ht="12.75"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7:28" ht="12.75"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7:28" ht="12.75">
      <c r="Q47" s="58"/>
      <c r="R47" s="58"/>
      <c r="S47" s="58"/>
      <c r="T47" s="58"/>
      <c r="U47" s="58"/>
      <c r="V47" s="58" t="s">
        <v>19</v>
      </c>
      <c r="W47" s="58"/>
      <c r="X47" s="58"/>
      <c r="Y47" s="58"/>
      <c r="Z47" s="58"/>
      <c r="AA47" s="58"/>
      <c r="AB47" s="58"/>
    </row>
    <row r="48" spans="17:28" ht="26.25" customHeight="1">
      <c r="Q48" s="58"/>
      <c r="R48" s="58"/>
      <c r="S48" s="58"/>
      <c r="T48" s="58"/>
      <c r="U48" s="58"/>
      <c r="V48" s="59">
        <v>0.1</v>
      </c>
      <c r="W48" s="58"/>
      <c r="X48" s="58"/>
      <c r="Y48" s="58"/>
      <c r="Z48" s="58"/>
      <c r="AA48" s="58"/>
      <c r="AB48" s="58"/>
    </row>
    <row r="49" spans="17:28" ht="12.75">
      <c r="Q49" s="58"/>
      <c r="R49" s="58"/>
      <c r="S49" s="58"/>
      <c r="T49" s="58" t="s">
        <v>83</v>
      </c>
      <c r="U49" s="58"/>
      <c r="V49" s="58"/>
      <c r="W49" s="58"/>
      <c r="X49" s="58" t="s">
        <v>84</v>
      </c>
      <c r="Y49" s="58"/>
      <c r="Z49" s="58"/>
      <c r="AA49" s="58"/>
      <c r="AB49" s="58"/>
    </row>
    <row r="50" spans="17:28" ht="30.75" customHeight="1"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7:28" ht="12.75"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7:28" ht="12.75"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7:28" ht="12.75"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7:28" ht="12.75"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7:28" ht="12.75"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7:28" ht="12.75"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7:28" ht="12.75"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7:28" ht="12.75"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7:28" ht="12.75"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7:28" ht="12.75"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7:28" ht="12.75"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7:28" ht="12.75"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7:28" ht="12.75"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7:28" ht="12.75"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7:28" ht="12.75"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7:28" ht="12.75"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6">
    <tabColor indexed="42"/>
  </sheetPr>
  <dimension ref="C6:AY31"/>
  <sheetViews>
    <sheetView showGridLines="0" workbookViewId="0" topLeftCell="Q64">
      <selection activeCell="R62" sqref="R62"/>
    </sheetView>
  </sheetViews>
  <sheetFormatPr defaultColWidth="9.140625" defaultRowHeight="12.75"/>
  <cols>
    <col min="3" max="3" width="11.8515625" style="0" bestFit="1" customWidth="1"/>
    <col min="4" max="19" width="4.00390625" style="0" bestFit="1" customWidth="1"/>
  </cols>
  <sheetData>
    <row r="6" spans="3:51" ht="12.75">
      <c r="C6" s="1"/>
      <c r="D6" s="133">
        <v>2005</v>
      </c>
      <c r="E6" s="133"/>
      <c r="F6" s="133"/>
      <c r="G6" s="133"/>
      <c r="H6" s="133">
        <v>2006</v>
      </c>
      <c r="I6" s="133"/>
      <c r="J6" s="133"/>
      <c r="K6" s="133"/>
      <c r="L6" s="133">
        <v>2007</v>
      </c>
      <c r="M6" s="133"/>
      <c r="N6" s="133"/>
      <c r="O6" s="133"/>
      <c r="P6" s="133">
        <v>2008</v>
      </c>
      <c r="Q6" s="133"/>
      <c r="R6" s="133"/>
      <c r="S6" s="133"/>
      <c r="AL6" s="1"/>
      <c r="AM6" s="1" t="s">
        <v>8</v>
      </c>
      <c r="AN6" s="1" t="s">
        <v>9</v>
      </c>
      <c r="AO6" s="1" t="s">
        <v>15</v>
      </c>
      <c r="AP6" s="1" t="s">
        <v>16</v>
      </c>
      <c r="AU6" s="1"/>
      <c r="AV6" s="1" t="s">
        <v>8</v>
      </c>
      <c r="AW6" s="1" t="s">
        <v>9</v>
      </c>
      <c r="AX6" s="1" t="s">
        <v>15</v>
      </c>
      <c r="AY6" s="1" t="s">
        <v>16</v>
      </c>
    </row>
    <row r="7" spans="3:51" ht="12.75">
      <c r="C7" s="1"/>
      <c r="D7" s="1" t="s">
        <v>8</v>
      </c>
      <c r="E7" s="1" t="s">
        <v>9</v>
      </c>
      <c r="F7" s="1" t="s">
        <v>15</v>
      </c>
      <c r="G7" s="1" t="s">
        <v>16</v>
      </c>
      <c r="H7" s="1" t="s">
        <v>8</v>
      </c>
      <c r="I7" s="1" t="s">
        <v>9</v>
      </c>
      <c r="J7" s="1" t="s">
        <v>15</v>
      </c>
      <c r="K7" s="1" t="s">
        <v>16</v>
      </c>
      <c r="L7" s="1" t="s">
        <v>8</v>
      </c>
      <c r="M7" s="1" t="s">
        <v>9</v>
      </c>
      <c r="N7" s="1" t="s">
        <v>15</v>
      </c>
      <c r="O7" s="1" t="s">
        <v>16</v>
      </c>
      <c r="P7" s="1" t="s">
        <v>8</v>
      </c>
      <c r="Q7" s="1" t="s">
        <v>9</v>
      </c>
      <c r="R7" s="1" t="s">
        <v>15</v>
      </c>
      <c r="S7" s="1" t="s">
        <v>16</v>
      </c>
      <c r="W7" s="1"/>
      <c r="X7" s="1" t="s">
        <v>8</v>
      </c>
      <c r="Y7" s="1" t="s">
        <v>9</v>
      </c>
      <c r="Z7" s="1" t="s">
        <v>15</v>
      </c>
      <c r="AA7" s="1" t="s">
        <v>16</v>
      </c>
      <c r="AL7" s="11">
        <v>2005</v>
      </c>
      <c r="AM7" s="4">
        <v>329</v>
      </c>
      <c r="AN7" s="4">
        <v>343.2</v>
      </c>
      <c r="AO7" s="4">
        <v>321.35</v>
      </c>
      <c r="AP7" s="4">
        <v>346.05</v>
      </c>
      <c r="AU7" s="11">
        <v>2008</v>
      </c>
      <c r="AV7" s="4">
        <v>455</v>
      </c>
      <c r="AW7" s="4">
        <v>429.55</v>
      </c>
      <c r="AX7" s="4">
        <v>427.71685000000014</v>
      </c>
      <c r="AY7" s="4">
        <v>412</v>
      </c>
    </row>
    <row r="8" spans="3:51" ht="12.75">
      <c r="C8" s="1" t="s">
        <v>80</v>
      </c>
      <c r="D8" s="4">
        <v>329</v>
      </c>
      <c r="E8" s="4">
        <v>343.2</v>
      </c>
      <c r="F8" s="4">
        <v>321.35</v>
      </c>
      <c r="G8" s="4">
        <v>346.05</v>
      </c>
      <c r="H8" s="4">
        <v>310</v>
      </c>
      <c r="I8" s="4">
        <v>351.75</v>
      </c>
      <c r="J8" s="4">
        <v>332.75</v>
      </c>
      <c r="K8" s="4">
        <v>352.7</v>
      </c>
      <c r="L8" s="4">
        <v>323.25063469108704</v>
      </c>
      <c r="M8" s="4">
        <v>356</v>
      </c>
      <c r="N8" s="4">
        <v>333</v>
      </c>
      <c r="O8" s="4">
        <v>370</v>
      </c>
      <c r="P8" s="4">
        <v>340</v>
      </c>
      <c r="Q8" s="4">
        <v>365</v>
      </c>
      <c r="R8" s="4">
        <v>345</v>
      </c>
      <c r="S8" s="4">
        <v>366</v>
      </c>
      <c r="U8" s="5"/>
      <c r="V8" s="5"/>
      <c r="W8" s="11">
        <v>2005</v>
      </c>
      <c r="X8" s="4">
        <v>329</v>
      </c>
      <c r="Y8" s="4">
        <v>343.2</v>
      </c>
      <c r="Z8" s="4">
        <v>321.35</v>
      </c>
      <c r="AA8" s="4">
        <v>346.05</v>
      </c>
      <c r="AL8" s="11">
        <v>2006</v>
      </c>
      <c r="AM8" s="4">
        <v>361.9</v>
      </c>
      <c r="AN8" s="4">
        <v>355</v>
      </c>
      <c r="AO8" s="4">
        <v>353.485</v>
      </c>
      <c r="AP8" s="4">
        <v>365</v>
      </c>
      <c r="AU8" s="11">
        <v>2007</v>
      </c>
      <c r="AV8" s="4">
        <v>398.09</v>
      </c>
      <c r="AW8" s="4">
        <v>390.5</v>
      </c>
      <c r="AX8" s="4">
        <v>388.8335000000001</v>
      </c>
      <c r="AY8" s="4">
        <v>390</v>
      </c>
    </row>
    <row r="9" spans="23:51" ht="12.75">
      <c r="W9" s="11">
        <v>2006</v>
      </c>
      <c r="X9" s="4">
        <v>222</v>
      </c>
      <c r="Y9" s="4">
        <v>351.75</v>
      </c>
      <c r="Z9" s="4">
        <v>300</v>
      </c>
      <c r="AA9" s="4">
        <v>352.7</v>
      </c>
      <c r="AL9" s="11">
        <v>2007</v>
      </c>
      <c r="AM9" s="4">
        <v>398.09</v>
      </c>
      <c r="AN9" s="4">
        <v>390.5</v>
      </c>
      <c r="AO9" s="4">
        <v>388.8335000000001</v>
      </c>
      <c r="AP9" s="4">
        <v>390</v>
      </c>
      <c r="AU9" s="11">
        <v>2006</v>
      </c>
      <c r="AV9" s="4">
        <v>361.9</v>
      </c>
      <c r="AW9" s="4">
        <v>355</v>
      </c>
      <c r="AX9" s="4">
        <v>353.485</v>
      </c>
      <c r="AY9" s="4">
        <v>365</v>
      </c>
    </row>
    <row r="10" spans="23:51" ht="12.75">
      <c r="W10" s="11">
        <v>2007</v>
      </c>
      <c r="X10" s="4">
        <v>323.25063469108704</v>
      </c>
      <c r="Y10" s="4">
        <v>356</v>
      </c>
      <c r="Z10" s="4">
        <v>313</v>
      </c>
      <c r="AA10" s="4">
        <v>322</v>
      </c>
      <c r="AL10" s="11">
        <v>2008</v>
      </c>
      <c r="AM10" s="4">
        <v>455</v>
      </c>
      <c r="AN10" s="4">
        <v>429.55</v>
      </c>
      <c r="AO10" s="4">
        <v>427.71685000000014</v>
      </c>
      <c r="AP10" s="4">
        <v>412</v>
      </c>
      <c r="AU10" s="11">
        <v>2005</v>
      </c>
      <c r="AV10" s="4">
        <v>329</v>
      </c>
      <c r="AW10" s="4">
        <v>343.2</v>
      </c>
      <c r="AX10" s="4">
        <v>321.35</v>
      </c>
      <c r="AY10" s="4">
        <v>346.05</v>
      </c>
    </row>
    <row r="11" spans="23:27" ht="12.75">
      <c r="W11" s="11">
        <v>2008</v>
      </c>
      <c r="X11" s="4">
        <v>340</v>
      </c>
      <c r="Y11" s="4">
        <v>320</v>
      </c>
      <c r="Z11" s="4">
        <v>345</v>
      </c>
      <c r="AA11" s="4">
        <v>320</v>
      </c>
    </row>
    <row r="12" ht="12.75">
      <c r="W12" s="48"/>
    </row>
    <row r="13" ht="12.75">
      <c r="W13" s="5"/>
    </row>
    <row r="14" ht="12.75">
      <c r="W14" s="5"/>
    </row>
    <row r="15" ht="12.75">
      <c r="W15" s="5"/>
    </row>
    <row r="16" ht="12.75">
      <c r="W16" s="5"/>
    </row>
    <row r="17" ht="12.75">
      <c r="W17" s="5"/>
    </row>
    <row r="18" ht="12.75">
      <c r="W18" s="5"/>
    </row>
    <row r="19" ht="12.75">
      <c r="W19" s="5"/>
    </row>
    <row r="20" ht="12.75">
      <c r="O20" t="s">
        <v>7</v>
      </c>
    </row>
    <row r="25" spans="23:27" ht="12.75">
      <c r="W25" s="1"/>
      <c r="X25" s="1" t="s">
        <v>8</v>
      </c>
      <c r="Y25" s="1" t="s">
        <v>9</v>
      </c>
      <c r="Z25" s="1" t="s">
        <v>15</v>
      </c>
      <c r="AA25" s="1" t="s">
        <v>16</v>
      </c>
    </row>
    <row r="26" spans="23:27" ht="12.75">
      <c r="W26" s="11">
        <v>2007</v>
      </c>
      <c r="X26" s="4">
        <v>250</v>
      </c>
      <c r="Y26" s="4">
        <v>333</v>
      </c>
      <c r="Z26" s="4">
        <v>300</v>
      </c>
      <c r="AA26" s="4">
        <v>352.7</v>
      </c>
    </row>
    <row r="27" spans="23:27" ht="12.75">
      <c r="W27" s="11">
        <v>2008</v>
      </c>
      <c r="X27" s="4">
        <v>323.25063469108704</v>
      </c>
      <c r="Y27" s="4">
        <v>356</v>
      </c>
      <c r="Z27" s="4">
        <v>313</v>
      </c>
      <c r="AA27" s="4">
        <v>322</v>
      </c>
    </row>
    <row r="28" spans="23:27" ht="12.75">
      <c r="W28" s="55" t="s">
        <v>82</v>
      </c>
      <c r="X28" s="56">
        <f>X27/X26-1</f>
        <v>0.29300253876434823</v>
      </c>
      <c r="Y28" s="56">
        <f>Y27/Y26-1</f>
        <v>0.06906906906906918</v>
      </c>
      <c r="Z28" s="56">
        <f>Z27/Z26-1</f>
        <v>0.043333333333333224</v>
      </c>
      <c r="AA28" s="56">
        <f>AA27/AA26-1</f>
        <v>-0.08704281258860214</v>
      </c>
    </row>
    <row r="29" spans="23:27" ht="12.75">
      <c r="W29" s="55" t="s">
        <v>82</v>
      </c>
      <c r="X29" s="4">
        <f>X27-X26</f>
        <v>73.25063469108704</v>
      </c>
      <c r="Y29" s="4">
        <f>Y27-Y26</f>
        <v>23</v>
      </c>
      <c r="Z29" s="4">
        <f>Z27-Z26</f>
        <v>13</v>
      </c>
      <c r="AA29" s="4">
        <f>AA27-AA26</f>
        <v>-30.69999999999999</v>
      </c>
    </row>
    <row r="31" ht="12.75">
      <c r="U31" s="38"/>
    </row>
  </sheetData>
  <mergeCells count="4">
    <mergeCell ref="L6:O6"/>
    <mergeCell ref="P6:S6"/>
    <mergeCell ref="D6:G6"/>
    <mergeCell ref="H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szypersp</dc:creator>
  <cp:keywords/>
  <dc:description/>
  <cp:lastModifiedBy>Przemysław Szyperski</cp:lastModifiedBy>
  <cp:lastPrinted>2009-01-31T16:52:23Z</cp:lastPrinted>
  <dcterms:created xsi:type="dcterms:W3CDTF">2007-08-26T06:14:01Z</dcterms:created>
  <dcterms:modified xsi:type="dcterms:W3CDTF">2009-09-07T08:36:12Z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