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55" windowHeight="4230" tabRatio="904" activeTab="0"/>
  </bookViews>
  <sheets>
    <sheet name="Wyrównanie" sheetId="1" r:id="rId1"/>
    <sheet name="Formuła" sheetId="2" r:id="rId2"/>
    <sheet name="Kopiowanie" sheetId="3" r:id="rId3"/>
    <sheet name="Tło Arkusza 1" sheetId="4" r:id="rId4"/>
    <sheet name="Tło Arkusza 2" sheetId="5" r:id="rId5"/>
    <sheet name="&amp;" sheetId="6" r:id="rId6"/>
    <sheet name="Łączenie Wykresów" sheetId="7" r:id="rId7"/>
    <sheet name="Skalowanie Czcionki" sheetId="8" r:id="rId8"/>
    <sheet name="Formatowanie Warunkowe" sheetId="9" r:id="rId9"/>
    <sheet name="Uzupełnij" sheetId="10" r:id="rId10"/>
    <sheet name="Przeciąganie" sheetId="11" r:id="rId11"/>
    <sheet name="Hiperłącze" sheetId="12" r:id="rId12"/>
    <sheet name="Zaokrąglenia Liczb Ujemnych" sheetId="13" r:id="rId13"/>
    <sheet name="Uwaga na zaokrąglenia" sheetId="14" r:id="rId14"/>
  </sheets>
  <definedNames/>
  <calcPr fullCalcOnLoad="1"/>
</workbook>
</file>

<file path=xl/sharedStrings.xml><?xml version="1.0" encoding="utf-8"?>
<sst xmlns="http://schemas.openxmlformats.org/spreadsheetml/2006/main" count="340" uniqueCount="151">
  <si>
    <t>tekst1</t>
  </si>
  <si>
    <t>tekst2</t>
  </si>
  <si>
    <t>STYCZEŃ</t>
  </si>
  <si>
    <t>LUTY</t>
  </si>
  <si>
    <t>MARZEC</t>
  </si>
  <si>
    <t>KWIECIEŃ</t>
  </si>
  <si>
    <t>MAJ</t>
  </si>
  <si>
    <t>CZERWIEC</t>
  </si>
  <si>
    <t>Obszar 1</t>
  </si>
  <si>
    <t>Obszar 2</t>
  </si>
  <si>
    <t>Obszar 3</t>
  </si>
  <si>
    <t>Obszar 4</t>
  </si>
  <si>
    <t>Obszar 5</t>
  </si>
  <si>
    <t>Obszar 6</t>
  </si>
  <si>
    <t>Obszar 7</t>
  </si>
  <si>
    <t>Obszar 8</t>
  </si>
  <si>
    <t>Obszar 9</t>
  </si>
  <si>
    <t>Obszar 10</t>
  </si>
  <si>
    <t>Obszar 11</t>
  </si>
  <si>
    <t>Obszar 12</t>
  </si>
  <si>
    <t>TOTAL</t>
  </si>
  <si>
    <t>Sprzedaż</t>
  </si>
  <si>
    <t>Rabat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</si>
  <si>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</si>
  <si>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</si>
  <si>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</si>
  <si>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</si>
  <si>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</si>
  <si>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</si>
  <si>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</si>
  <si>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</si>
  <si>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</si>
  <si>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</si>
  <si>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</si>
  <si>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</si>
  <si>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</t>
  </si>
  <si>
    <t>sztuki</t>
  </si>
  <si>
    <t>zamówienia</t>
  </si>
  <si>
    <t xml:space="preserve"> </t>
  </si>
  <si>
    <r>
      <t>!</t>
    </r>
    <r>
      <rPr>
        <sz val="20"/>
        <rFont val="Arial"/>
        <family val="0"/>
      </rPr>
      <t>oryginał</t>
    </r>
  </si>
  <si>
    <r>
      <t>!</t>
    </r>
    <r>
      <rPr>
        <sz val="20"/>
        <rFont val="Arial"/>
        <family val="0"/>
      </rPr>
      <t>kopia ??</t>
    </r>
  </si>
  <si>
    <t>=ZŁĄCZ.TEKSTY(B3;C3)</t>
  </si>
  <si>
    <t>=ZŁĄCZ.TEKSTY(B4;" ";C4)</t>
  </si>
  <si>
    <t>=B5&amp;C5</t>
  </si>
  <si>
    <t>=B6&amp;" "&amp;C6</t>
  </si>
  <si>
    <t>Wynik</t>
  </si>
  <si>
    <t>Formuła</t>
  </si>
  <si>
    <t>Firma A</t>
  </si>
  <si>
    <t>Firma B</t>
  </si>
  <si>
    <t>Odchylenie 1.</t>
  </si>
  <si>
    <t>Odchylenie 2.</t>
  </si>
  <si>
    <t>Odchylenie 3.</t>
  </si>
  <si>
    <t>współczynnik</t>
  </si>
  <si>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</si>
  <si>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</si>
  <si>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</si>
  <si>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</si>
  <si>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</si>
  <si>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</si>
  <si>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</si>
  <si>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</si>
  <si>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Osoba 9</t>
  </si>
  <si>
    <t>Osoba 10</t>
  </si>
  <si>
    <t>Osoba 11</t>
  </si>
  <si>
    <t>Osoba 12</t>
  </si>
  <si>
    <t>Osoba 13</t>
  </si>
  <si>
    <t>Osoba 14</t>
  </si>
  <si>
    <t>Osoba 15</t>
  </si>
  <si>
    <t>Osoba 16</t>
  </si>
  <si>
    <t>Osoba 17</t>
  </si>
  <si>
    <t>Osoba 18</t>
  </si>
  <si>
    <t>Osoba 19</t>
  </si>
  <si>
    <t>Osoba 20</t>
  </si>
  <si>
    <t>Odział</t>
  </si>
  <si>
    <t>kategoria</t>
  </si>
  <si>
    <t>produkt</t>
  </si>
  <si>
    <t>dane</t>
  </si>
  <si>
    <t>Zachód</t>
  </si>
  <si>
    <t>Kategoria A</t>
  </si>
  <si>
    <t>produkt 1</t>
  </si>
  <si>
    <t>produkt 2</t>
  </si>
  <si>
    <t>produkt 3</t>
  </si>
  <si>
    <t>produkt 4</t>
  </si>
  <si>
    <t>produkt 5</t>
  </si>
  <si>
    <t>Kategoria B</t>
  </si>
  <si>
    <t>produkt 6</t>
  </si>
  <si>
    <t>produkt 7</t>
  </si>
  <si>
    <t>produkt 8</t>
  </si>
  <si>
    <t>produkt 9</t>
  </si>
  <si>
    <t>produkt 10</t>
  </si>
  <si>
    <t>Kategoria C</t>
  </si>
  <si>
    <t>produkt 11</t>
  </si>
  <si>
    <t>produkt 12</t>
  </si>
  <si>
    <t>produkt 13</t>
  </si>
  <si>
    <t>produkt 14</t>
  </si>
  <si>
    <t>produkt 15</t>
  </si>
  <si>
    <t>Wschód</t>
  </si>
  <si>
    <t>Kolumna C</t>
  </si>
  <si>
    <t>Kolumna D</t>
  </si>
  <si>
    <t>Kolumna E</t>
  </si>
  <si>
    <t>Kolumna F</t>
  </si>
  <si>
    <t>Kolumna G</t>
  </si>
  <si>
    <t>Kolumna H</t>
  </si>
  <si>
    <t>wiersz 5</t>
  </si>
  <si>
    <t>wiersz 6</t>
  </si>
  <si>
    <t>wiersz 7</t>
  </si>
  <si>
    <t>wiersz 8</t>
  </si>
  <si>
    <t>wiersz 9</t>
  </si>
  <si>
    <t>wiersz 10</t>
  </si>
  <si>
    <t>wiersz 11</t>
  </si>
  <si>
    <t>wiersz 12</t>
  </si>
  <si>
    <t>wiersz 13</t>
  </si>
  <si>
    <t>wiersz 14</t>
  </si>
  <si>
    <t>wiersz 15</t>
  </si>
  <si>
    <t>wiersz 16</t>
  </si>
  <si>
    <t>wiersz 17</t>
  </si>
  <si>
    <t>wiersz 18</t>
  </si>
  <si>
    <t>wiersz 19</t>
  </si>
  <si>
    <t>wiersz 20</t>
  </si>
  <si>
    <t>09 v 08</t>
  </si>
  <si>
    <t>10 v 09</t>
  </si>
  <si>
    <t>11 v 10</t>
  </si>
  <si>
    <t>12 v 11</t>
  </si>
  <si>
    <t>Grupa 1</t>
  </si>
  <si>
    <t>Grupa 2</t>
  </si>
  <si>
    <t>Grupa 3</t>
  </si>
  <si>
    <t>Grupa 4</t>
  </si>
  <si>
    <t>Grupa 5</t>
  </si>
  <si>
    <t>Grupa 6</t>
  </si>
  <si>
    <t>13 v 12</t>
  </si>
  <si>
    <t>Oddział 1</t>
  </si>
  <si>
    <t>Oddział 2</t>
  </si>
  <si>
    <t>Oddział 3</t>
  </si>
  <si>
    <t>Oddział 4</t>
  </si>
  <si>
    <t>Oddział 5</t>
  </si>
  <si>
    <t>+</t>
  </si>
  <si>
    <t>=</t>
  </si>
  <si>
    <t>Firma</t>
  </si>
  <si>
    <t>Udział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</si>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</sst>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mmm/yyyy"/>
    <numFmt numFmtId="166" formatCode="0.0"/>
    <numFmt numFmtId="167" formatCode="0.000%"/>
    <numFmt numFmtId="168" formatCode="0.0000%"/>
    <numFmt numFmtId="169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.5"/>
      <name val="Arial"/>
      <family val="2"/>
    </font>
    <font>
      <sz val="10.25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20"/>
      <name val="Arial"/>
      <family val="0"/>
    </font>
    <font>
      <sz val="10"/>
      <name val="Wingdings 3"/>
      <family val="1"/>
    </font>
    <font>
      <sz val="20"/>
      <name val="Wingdings 3"/>
      <family val="1"/>
    </font>
    <font>
      <b/>
      <sz val="9"/>
      <name val="Arial"/>
      <family val="2"/>
    </font>
    <font>
      <sz val="10.7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75"/>
      <name val="Arial"/>
      <family val="0"/>
    </font>
    <font>
      <sz val="5"/>
      <name val="Arial"/>
      <family val="0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1" xfId="0" applyNumberFormat="1" applyBorder="1" applyAlignment="1">
      <alignment horizontal="center"/>
    </xf>
    <xf numFmtId="9" fontId="0" fillId="0" borderId="1" xfId="19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9" applyNumberForma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4" borderId="0" xfId="0" applyFill="1" applyAlignment="1">
      <alignment/>
    </xf>
    <xf numFmtId="0" fontId="10" fillId="0" borderId="17" xfId="0" applyFont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9" fontId="0" fillId="0" borderId="0" xfId="19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9" fontId="0" fillId="0" borderId="1" xfId="19" applyBorder="1" applyAlignment="1">
      <alignment/>
    </xf>
    <xf numFmtId="3" fontId="0" fillId="0" borderId="21" xfId="0" applyNumberFormat="1" applyBorder="1" applyAlignment="1">
      <alignment/>
    </xf>
    <xf numFmtId="3" fontId="0" fillId="0" borderId="8" xfId="0" applyNumberFormat="1" applyBorder="1" applyAlignment="1">
      <alignment/>
    </xf>
    <xf numFmtId="9" fontId="0" fillId="0" borderId="9" xfId="19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9" fontId="0" fillId="0" borderId="23" xfId="19" applyBorder="1" applyAlignment="1">
      <alignment/>
    </xf>
    <xf numFmtId="9" fontId="0" fillId="0" borderId="24" xfId="19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9" fontId="0" fillId="0" borderId="26" xfId="19" applyBorder="1" applyAlignment="1">
      <alignment/>
    </xf>
    <xf numFmtId="9" fontId="0" fillId="0" borderId="27" xfId="19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9" fontId="0" fillId="0" borderId="25" xfId="19" applyBorder="1" applyAlignment="1">
      <alignment/>
    </xf>
    <xf numFmtId="9" fontId="0" fillId="0" borderId="8" xfId="19" applyBorder="1" applyAlignment="1">
      <alignment/>
    </xf>
    <xf numFmtId="9" fontId="0" fillId="0" borderId="22" xfId="19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1" fillId="0" borderId="0" xfId="0" applyFont="1" applyAlignment="1">
      <alignment/>
    </xf>
    <xf numFmtId="0" fontId="1" fillId="3" borderId="3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5" fillId="0" borderId="0" xfId="17" applyAlignment="1">
      <alignment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" xfId="19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" xfId="19" applyNumberFormat="1" applyFont="1" applyBorder="1" applyAlignment="1">
      <alignment/>
    </xf>
    <xf numFmtId="0" fontId="1" fillId="5" borderId="1" xfId="0" applyFont="1" applyFill="1" applyBorder="1" applyAlignment="1">
      <alignment/>
    </xf>
    <xf numFmtId="164" fontId="1" fillId="5" borderId="1" xfId="19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164" fontId="1" fillId="6" borderId="1" xfId="19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/>
    </xf>
    <xf numFmtId="166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169" fontId="2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275"/>
          <c:w val="0.955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Wyrównanie!$C$3:$C$14</c:f>
              <c:numCache/>
            </c:numRef>
          </c:val>
        </c:ser>
        <c:axId val="66062209"/>
        <c:axId val="20009390"/>
      </c:barChart>
      <c:catAx>
        <c:axId val="6606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09390"/>
        <c:crosses val="autoZero"/>
        <c:auto val="1"/>
        <c:lblOffset val="100"/>
        <c:tickLblSkip val="2"/>
        <c:noMultiLvlLbl val="0"/>
      </c:catAx>
      <c:valAx>
        <c:axId val="20009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62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154"/>
          <c:w val="0.5025"/>
          <c:h val="0.70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C0C0C0"/>
              </a:solidFill>
            </c:spPr>
          </c:dPt>
          <c:dPt>
            <c:idx val="10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'Uwaga na zaokrąglenia'!$I$5:$I$16</c:f>
              <c:strCache/>
            </c:strRef>
          </c:cat>
          <c:val>
            <c:numRef>
              <c:f>'Uwaga na zaokrąglenia'!$J$5:$J$16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3"/>
          <c:w val="0.955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Wyrównanie!$D$2</c:f>
              <c:strCache>
                <c:ptCount val="1"/>
                <c:pt idx="0">
                  <c:v>sztuki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Wyrównanie!$D$3:$D$14</c:f>
              <c:numCache/>
            </c:numRef>
          </c:val>
        </c:ser>
        <c:axId val="28007319"/>
        <c:axId val="52369804"/>
      </c:barChart>
      <c:catAx>
        <c:axId val="2800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9804"/>
        <c:crosses val="autoZero"/>
        <c:auto val="1"/>
        <c:lblOffset val="100"/>
        <c:tickLblSkip val="2"/>
        <c:noMultiLvlLbl val="0"/>
      </c:catAx>
      <c:valAx>
        <c:axId val="52369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07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3"/>
          <c:w val="0.955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Wyrównanie!$E$2</c:f>
              <c:strCache>
                <c:ptCount val="1"/>
                <c:pt idx="0">
                  <c:v>zamówienia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Wyrównanie!$E$3:$E$14</c:f>
              <c:numCache/>
            </c:numRef>
          </c:val>
        </c:ser>
        <c:axId val="7830941"/>
        <c:axId val="16848026"/>
      </c:barChart>
      <c:catAx>
        <c:axId val="783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48026"/>
        <c:crosses val="autoZero"/>
        <c:auto val="1"/>
        <c:lblOffset val="100"/>
        <c:tickLblSkip val="2"/>
        <c:noMultiLvlLbl val="0"/>
      </c:catAx>
      <c:valAx>
        <c:axId val="16848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30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01275"/>
          <c:w val="0.9607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Kopiowanie!$C$2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Kopiowanie!$B$3:$B$14</c:f>
              <c:strCache/>
            </c:strRef>
          </c:cat>
          <c:val>
            <c:numRef>
              <c:f>Kopiowanie!$C$3:$C$14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963667"/>
        <c:axId val="25949784"/>
      </c:barChart>
      <c:catAx>
        <c:axId val="1996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49784"/>
        <c:crosses val="autoZero"/>
        <c:auto val="1"/>
        <c:lblOffset val="100"/>
        <c:tickLblSkip val="2"/>
        <c:noMultiLvlLbl val="0"/>
      </c:catAx>
      <c:valAx>
        <c:axId val="25949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63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"/>
          <c:y val="0.013"/>
          <c:w val="0.947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Kopiowanie!$C$2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Kopiowanie!$B$3:$B$14</c:f>
              <c:strCache/>
            </c:strRef>
          </c:cat>
          <c:val>
            <c:numRef>
              <c:f>Kopiowanie!$C$3:$C$14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889593"/>
        <c:axId val="2072134"/>
      </c:barChart>
      <c:catAx>
        <c:axId val="26889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2134"/>
        <c:crosses val="autoZero"/>
        <c:auto val="1"/>
        <c:lblOffset val="100"/>
        <c:tickLblSkip val="2"/>
        <c:noMultiLvlLbl val="0"/>
      </c:catAx>
      <c:valAx>
        <c:axId val="2072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89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Arial"/>
                <a:ea typeface="Arial"/>
                <a:cs typeface="Arial"/>
              </a:rPr>
              <a:t>Udział Rynkowy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"/>
          <c:w val="0.876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'Łączenie Wykresów'!$C$3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'Łączenie Wykresów'!$B$4:$B$13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'Łączenie Wykresów'!$C$4:$C$13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137167"/>
        <c:axId val="35321828"/>
      </c:lineChart>
      <c:catAx>
        <c:axId val="2613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1828"/>
        <c:crosses val="autoZero"/>
        <c:auto val="1"/>
        <c:lblOffset val="100"/>
        <c:noMultiLvlLbl val="0"/>
      </c:catAx>
      <c:valAx>
        <c:axId val="35321828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out"/>
        <c:minorTickMark val="none"/>
        <c:tickLblPos val="nextTo"/>
        <c:crossAx val="26137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Udział Rynkowy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"/>
          <c:w val="0.88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'Łączenie Wykresów'!$D$3</c:f>
              <c:strCache>
                <c:ptCount val="1"/>
                <c:pt idx="0">
                  <c:v>Firma 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'Łączenie Wykresów'!$B$4:$B$13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'Łączenie Wykresów'!$D$4:$D$13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5978389"/>
        <c:axId val="55761586"/>
      </c:lineChart>
      <c:catAx>
        <c:axId val="4597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61586"/>
        <c:crosses val="autoZero"/>
        <c:auto val="1"/>
        <c:lblOffset val="100"/>
        <c:noMultiLvlLbl val="0"/>
      </c:catAx>
      <c:valAx>
        <c:axId val="55761586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out"/>
        <c:minorTickMark val="none"/>
        <c:tickLblPos val="nextTo"/>
        <c:crossAx val="45978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Wykres bez skalowania czcionki</a:t>
            </a:r>
          </a:p>
        </c:rich>
      </c:tx>
      <c:layout>
        <c:manualLayout>
          <c:xMode val="factor"/>
          <c:yMode val="factor"/>
          <c:x val="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"/>
          <c:w val="0.970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'Skalowanie Czcionki'!$C$3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'Skalowanie Czcionki'!$B$4:$B$13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'Skalowanie Czcionki'!$C$4:$C$13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243403"/>
        <c:axId val="40102448"/>
      </c:lineChart>
      <c:catAx>
        <c:axId val="26243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02448"/>
        <c:crosses val="autoZero"/>
        <c:auto val="1"/>
        <c:lblOffset val="100"/>
        <c:noMultiLvlLbl val="0"/>
      </c:catAx>
      <c:valAx>
        <c:axId val="40102448"/>
        <c:scaling>
          <c:orientation val="minMax"/>
          <c:min val="0.22"/>
        </c:scaling>
        <c:axPos val="l"/>
        <c:delete val="0"/>
        <c:numFmt formatCode="0%" sourceLinked="0"/>
        <c:majorTickMark val="out"/>
        <c:minorTickMark val="none"/>
        <c:tickLblPos val="nextTo"/>
        <c:crossAx val="26243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Wykres ze skalowaniem czcionki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"/>
          <c:w val="0.97025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'Skalowanie Czcionki'!$C$3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'Skalowanie Czcionki'!$B$4:$B$13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'Skalowanie Czcionki'!$C$4:$C$13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9779697"/>
        <c:axId val="5731806"/>
      </c:lineChart>
      <c:catAx>
        <c:axId val="5977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806"/>
        <c:crosses val="autoZero"/>
        <c:auto val="1"/>
        <c:lblOffset val="100"/>
        <c:noMultiLvlLbl val="0"/>
      </c:catAx>
      <c:valAx>
        <c:axId val="5731806"/>
        <c:scaling>
          <c:orientation val="minMax"/>
          <c:max val="0.3"/>
          <c:min val="0.22"/>
        </c:scaling>
        <c:axPos val="l"/>
        <c:delete val="0"/>
        <c:numFmt formatCode="0%" sourceLinked="0"/>
        <c:majorTickMark val="out"/>
        <c:minorTickMark val="none"/>
        <c:tickLblPos val="nextTo"/>
        <c:crossAx val="59779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13</xdr:col>
      <xdr:colOff>285750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3314700" y="161925"/>
        <a:ext cx="4581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15</xdr:row>
      <xdr:rowOff>123825</xdr:rowOff>
    </xdr:from>
    <xdr:to>
      <xdr:col>13</xdr:col>
      <xdr:colOff>0</xdr:colOff>
      <xdr:row>30</xdr:row>
      <xdr:rowOff>38100</xdr:rowOff>
    </xdr:to>
    <xdr:graphicFrame>
      <xdr:nvGraphicFramePr>
        <xdr:cNvPr id="2" name="Chart 5"/>
        <xdr:cNvGraphicFramePr/>
      </xdr:nvGraphicFramePr>
      <xdr:xfrm>
        <a:off x="3019425" y="2552700"/>
        <a:ext cx="45910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33</xdr:row>
      <xdr:rowOff>47625</xdr:rowOff>
    </xdr:from>
    <xdr:to>
      <xdr:col>13</xdr:col>
      <xdr:colOff>428625</xdr:colOff>
      <xdr:row>47</xdr:row>
      <xdr:rowOff>123825</xdr:rowOff>
    </xdr:to>
    <xdr:graphicFrame>
      <xdr:nvGraphicFramePr>
        <xdr:cNvPr id="3" name="Chart 6"/>
        <xdr:cNvGraphicFramePr/>
      </xdr:nvGraphicFramePr>
      <xdr:xfrm>
        <a:off x="3448050" y="5391150"/>
        <a:ext cx="4591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14</xdr:col>
      <xdr:colOff>295275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314700" y="161925"/>
        <a:ext cx="52006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12</xdr:col>
      <xdr:colOff>247650</xdr:colOff>
      <xdr:row>33</xdr:row>
      <xdr:rowOff>85725</xdr:rowOff>
    </xdr:to>
    <xdr:graphicFrame>
      <xdr:nvGraphicFramePr>
        <xdr:cNvPr id="2" name="Chart 5"/>
        <xdr:cNvGraphicFramePr/>
      </xdr:nvGraphicFramePr>
      <xdr:xfrm>
        <a:off x="3343275" y="3400425"/>
        <a:ext cx="39052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133350</xdr:rowOff>
    </xdr:from>
    <xdr:to>
      <xdr:col>13</xdr:col>
      <xdr:colOff>333375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038350" y="133350"/>
        <a:ext cx="5210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18</xdr:row>
      <xdr:rowOff>19050</xdr:rowOff>
    </xdr:from>
    <xdr:to>
      <xdr:col>13</xdr:col>
      <xdr:colOff>314325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2038350" y="2933700"/>
        <a:ext cx="51911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152400</xdr:rowOff>
    </xdr:from>
    <xdr:to>
      <xdr:col>14</xdr:col>
      <xdr:colOff>9525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1581150" y="152400"/>
        <a:ext cx="6515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18</xdr:row>
      <xdr:rowOff>28575</xdr:rowOff>
    </xdr:from>
    <xdr:to>
      <xdr:col>14</xdr:col>
      <xdr:colOff>28575</xdr:colOff>
      <xdr:row>34</xdr:row>
      <xdr:rowOff>142875</xdr:rowOff>
    </xdr:to>
    <xdr:graphicFrame>
      <xdr:nvGraphicFramePr>
        <xdr:cNvPr id="2" name="Chart 3"/>
        <xdr:cNvGraphicFramePr/>
      </xdr:nvGraphicFramePr>
      <xdr:xfrm>
        <a:off x="1600200" y="2943225"/>
        <a:ext cx="65151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152400</xdr:rowOff>
    </xdr:from>
    <xdr:to>
      <xdr:col>16</xdr:col>
      <xdr:colOff>123825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4295775" y="152400"/>
        <a:ext cx="3705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10.421875" style="0" bestFit="1" customWidth="1"/>
    <col min="3" max="3" width="10.140625" style="0" bestFit="1" customWidth="1"/>
    <col min="5" max="5" width="11.57421875" style="0" customWidth="1"/>
    <col min="6" max="6" width="5.28125" style="0" customWidth="1"/>
  </cols>
  <sheetData>
    <row r="2" spans="2:5" ht="12.75">
      <c r="B2" s="2"/>
      <c r="C2" s="2" t="s">
        <v>35</v>
      </c>
      <c r="D2" s="2" t="s">
        <v>36</v>
      </c>
      <c r="E2" s="2" t="s">
        <v>37</v>
      </c>
    </row>
    <row r="3" spans="2:5" ht="12.75">
      <c r="B3" s="2" t="s">
        <v>23</v>
      </c>
      <c r="C3" s="3">
        <v>115543.14329285474</v>
      </c>
      <c r="D3" s="3">
        <v>35080.51104642968</v>
      </c>
      <c r="E3" s="2">
        <v>90</v>
      </c>
    </row>
    <row r="4" spans="2:5" ht="12.75">
      <c r="B4" s="2" t="s">
        <v>24</v>
      </c>
      <c r="C4" s="3">
        <v>139765.73975996344</v>
      </c>
      <c r="D4" s="3">
        <v>38625.38308307742</v>
      </c>
      <c r="E4" s="2">
        <v>108</v>
      </c>
    </row>
    <row r="5" spans="2:11" ht="12.75">
      <c r="B5" s="2" t="s">
        <v>25</v>
      </c>
      <c r="C5" s="3">
        <v>99875.54973023152</v>
      </c>
      <c r="D5" s="3">
        <v>31228.478764711555</v>
      </c>
      <c r="E5" s="2">
        <v>77</v>
      </c>
      <c r="J5" t="s">
        <v>38</v>
      </c>
      <c r="K5" t="s">
        <v>38</v>
      </c>
    </row>
    <row r="6" spans="2:5" ht="12.75">
      <c r="B6" s="2" t="s">
        <v>26</v>
      </c>
      <c r="C6" s="3">
        <v>87888.42137853787</v>
      </c>
      <c r="D6" s="3">
        <v>28920.330043828195</v>
      </c>
      <c r="E6" s="2">
        <v>68</v>
      </c>
    </row>
    <row r="7" spans="2:5" ht="12.75">
      <c r="B7" s="2" t="s">
        <v>27</v>
      </c>
      <c r="C7" s="3">
        <v>102583.11196780324</v>
      </c>
      <c r="D7" s="3">
        <v>26483.721842308383</v>
      </c>
      <c r="E7" s="2">
        <v>80</v>
      </c>
    </row>
    <row r="8" spans="2:7" ht="12.75">
      <c r="B8" s="2" t="s">
        <v>28</v>
      </c>
      <c r="C8" s="3">
        <v>82232.97654865781</v>
      </c>
      <c r="D8" s="3">
        <v>26890.8349790997</v>
      </c>
      <c r="E8" s="2">
        <v>64</v>
      </c>
      <c r="G8" t="s">
        <v>38</v>
      </c>
    </row>
    <row r="9" spans="2:5" ht="12.75">
      <c r="B9" s="2" t="s">
        <v>29</v>
      </c>
      <c r="C9" s="3">
        <v>139978.96499501733</v>
      </c>
      <c r="D9" s="3">
        <v>39791.41450539644</v>
      </c>
      <c r="E9" s="2">
        <v>109</v>
      </c>
    </row>
    <row r="10" spans="2:5" ht="12.75">
      <c r="B10" s="2" t="s">
        <v>30</v>
      </c>
      <c r="C10" s="3">
        <v>125715.22986635896</v>
      </c>
      <c r="D10" s="3">
        <v>37616.88092770191</v>
      </c>
      <c r="E10" s="2">
        <v>98</v>
      </c>
    </row>
    <row r="11" spans="2:5" ht="12.75">
      <c r="B11" s="2" t="s">
        <v>31</v>
      </c>
      <c r="C11" s="3">
        <v>74590.11345961393</v>
      </c>
      <c r="D11" s="3">
        <v>20410.035577136023</v>
      </c>
      <c r="E11" s="2">
        <v>58</v>
      </c>
    </row>
    <row r="12" spans="2:5" ht="12.75">
      <c r="B12" s="2" t="s">
        <v>32</v>
      </c>
      <c r="C12" s="3">
        <v>141238.95483754878</v>
      </c>
      <c r="D12" s="3">
        <v>37064.28564923162</v>
      </c>
      <c r="E12" s="2">
        <v>110</v>
      </c>
    </row>
    <row r="13" spans="2:5" ht="12.75">
      <c r="B13" s="2" t="s">
        <v>33</v>
      </c>
      <c r="C13" s="3">
        <v>144308.66535176183</v>
      </c>
      <c r="D13" s="3">
        <v>46942.07746435996</v>
      </c>
      <c r="E13" s="2">
        <v>112</v>
      </c>
    </row>
    <row r="14" spans="2:5" ht="12.75">
      <c r="B14" s="2" t="s">
        <v>34</v>
      </c>
      <c r="C14" s="3">
        <v>72352.83691077035</v>
      </c>
      <c r="D14" s="3">
        <v>22217.16364772017</v>
      </c>
      <c r="E14" s="2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2"/>
  <sheetViews>
    <sheetView workbookViewId="0" topLeftCell="A1">
      <selection activeCell="B3" sqref="B3:C32"/>
    </sheetView>
  </sheetViews>
  <sheetFormatPr defaultColWidth="9.140625" defaultRowHeight="12.75"/>
  <cols>
    <col min="1" max="1" width="4.00390625" style="0" customWidth="1"/>
    <col min="2" max="2" width="7.8515625" style="0" bestFit="1" customWidth="1"/>
    <col min="3" max="3" width="10.7109375" style="0" bestFit="1" customWidth="1"/>
  </cols>
  <sheetData>
    <row r="2" spans="2:5" ht="12.75">
      <c r="B2" s="54" t="s">
        <v>73</v>
      </c>
      <c r="C2" s="54" t="s">
        <v>74</v>
      </c>
      <c r="D2" s="54" t="s">
        <v>75</v>
      </c>
      <c r="E2" s="54" t="s">
        <v>76</v>
      </c>
    </row>
    <row r="3" spans="2:5" ht="12.75">
      <c r="B3" s="105" t="s">
        <v>77</v>
      </c>
      <c r="C3" s="105" t="s">
        <v>78</v>
      </c>
      <c r="D3" t="s">
        <v>79</v>
      </c>
      <c r="E3" s="62">
        <v>1441.0792086905321</v>
      </c>
    </row>
    <row r="4" spans="2:5" ht="12.75">
      <c r="B4" s="105"/>
      <c r="C4" s="105"/>
      <c r="D4" t="s">
        <v>80</v>
      </c>
      <c r="E4" s="62">
        <v>6220.556545885012</v>
      </c>
    </row>
    <row r="5" spans="2:5" ht="12.75">
      <c r="B5" s="105"/>
      <c r="C5" s="105"/>
      <c r="D5" t="s">
        <v>81</v>
      </c>
      <c r="E5" s="62">
        <v>281.1390707598349</v>
      </c>
    </row>
    <row r="6" spans="2:5" ht="12.75">
      <c r="B6" s="105"/>
      <c r="C6" s="105"/>
      <c r="D6" t="s">
        <v>82</v>
      </c>
      <c r="E6" s="62">
        <v>3836.485787278392</v>
      </c>
    </row>
    <row r="7" spans="2:5" ht="12.75">
      <c r="B7" s="105"/>
      <c r="C7" s="105"/>
      <c r="D7" t="s">
        <v>83</v>
      </c>
      <c r="E7" s="62">
        <v>5541.3032680049755</v>
      </c>
    </row>
    <row r="8" spans="2:5" ht="12.75">
      <c r="B8" s="105"/>
      <c r="C8" s="105" t="s">
        <v>84</v>
      </c>
      <c r="D8" t="s">
        <v>85</v>
      </c>
      <c r="E8" s="62">
        <v>3280.1973586854415</v>
      </c>
    </row>
    <row r="9" spans="2:5" ht="12.75">
      <c r="B9" s="105"/>
      <c r="C9" s="105"/>
      <c r="D9" t="s">
        <v>86</v>
      </c>
      <c r="E9" s="62">
        <v>6520.33051170962</v>
      </c>
    </row>
    <row r="10" spans="2:5" ht="12.75">
      <c r="B10" s="105"/>
      <c r="C10" s="105"/>
      <c r="D10" t="s">
        <v>87</v>
      </c>
      <c r="E10" s="62">
        <v>8487.900765489916</v>
      </c>
    </row>
    <row r="11" spans="2:5" ht="12.75">
      <c r="B11" s="105"/>
      <c r="C11" s="105"/>
      <c r="D11" t="s">
        <v>88</v>
      </c>
      <c r="E11" s="62">
        <v>4011.9539754336397</v>
      </c>
    </row>
    <row r="12" spans="2:5" ht="12.75">
      <c r="B12" s="105"/>
      <c r="C12" s="105"/>
      <c r="D12" t="s">
        <v>89</v>
      </c>
      <c r="E12" s="62">
        <v>3291.168674785414</v>
      </c>
    </row>
    <row r="13" spans="2:5" ht="12.75">
      <c r="B13" s="105"/>
      <c r="C13" s="105" t="s">
        <v>90</v>
      </c>
      <c r="D13" t="s">
        <v>91</v>
      </c>
      <c r="E13" s="62">
        <v>128.83741954145654</v>
      </c>
    </row>
    <row r="14" spans="2:5" ht="12.75">
      <c r="B14" s="105"/>
      <c r="C14" s="105"/>
      <c r="D14" t="s">
        <v>92</v>
      </c>
      <c r="E14" s="62">
        <v>2259.6869941884634</v>
      </c>
    </row>
    <row r="15" spans="2:5" ht="12.75">
      <c r="B15" s="105"/>
      <c r="C15" s="105"/>
      <c r="D15" t="s">
        <v>93</v>
      </c>
      <c r="E15" s="62">
        <v>7350.354794016942</v>
      </c>
    </row>
    <row r="16" spans="2:5" ht="12.75">
      <c r="B16" s="105"/>
      <c r="C16" s="105"/>
      <c r="D16" t="s">
        <v>94</v>
      </c>
      <c r="E16" s="62">
        <v>6131.677379325691</v>
      </c>
    </row>
    <row r="17" spans="2:5" ht="12.75">
      <c r="B17" s="105"/>
      <c r="C17" s="105"/>
      <c r="D17" t="s">
        <v>95</v>
      </c>
      <c r="E17" s="62">
        <v>1655.9723231233027</v>
      </c>
    </row>
    <row r="18" spans="2:5" ht="12.75">
      <c r="B18" s="105" t="s">
        <v>96</v>
      </c>
      <c r="C18" s="105" t="s">
        <v>78</v>
      </c>
      <c r="D18" t="s">
        <v>79</v>
      </c>
      <c r="E18" s="62">
        <v>1260.888535662803</v>
      </c>
    </row>
    <row r="19" spans="2:5" ht="12.75">
      <c r="B19" s="105"/>
      <c r="C19" s="105"/>
      <c r="D19" t="s">
        <v>80</v>
      </c>
      <c r="E19" s="62">
        <v>1230.727871815862</v>
      </c>
    </row>
    <row r="20" spans="2:5" ht="12.75">
      <c r="B20" s="105"/>
      <c r="C20" s="105"/>
      <c r="D20" t="s">
        <v>81</v>
      </c>
      <c r="E20" s="62">
        <v>7511.044038681949</v>
      </c>
    </row>
    <row r="21" spans="2:5" ht="12.75">
      <c r="B21" s="105"/>
      <c r="C21" s="105"/>
      <c r="D21" t="s">
        <v>82</v>
      </c>
      <c r="E21" s="62">
        <v>4717.102958352492</v>
      </c>
    </row>
    <row r="22" spans="2:5" ht="12.75">
      <c r="B22" s="105"/>
      <c r="C22" s="105"/>
      <c r="D22" t="s">
        <v>83</v>
      </c>
      <c r="E22" s="62">
        <v>2201.1421261540145</v>
      </c>
    </row>
    <row r="23" spans="2:5" ht="12.75">
      <c r="B23" s="105"/>
      <c r="C23" s="105" t="s">
        <v>84</v>
      </c>
      <c r="D23" t="s">
        <v>85</v>
      </c>
      <c r="E23" s="62">
        <v>4231.207192632875</v>
      </c>
    </row>
    <row r="24" spans="2:5" ht="12.75">
      <c r="B24" s="105"/>
      <c r="C24" s="105"/>
      <c r="D24" t="s">
        <v>86</v>
      </c>
      <c r="E24" s="62">
        <v>6637.219223618414</v>
      </c>
    </row>
    <row r="25" spans="2:5" ht="12.75">
      <c r="B25" s="105"/>
      <c r="C25" s="105"/>
      <c r="D25" t="s">
        <v>87</v>
      </c>
      <c r="E25" s="62">
        <v>1880.6688830171713</v>
      </c>
    </row>
    <row r="26" spans="2:5" ht="12.75">
      <c r="B26" s="105"/>
      <c r="C26" s="105"/>
      <c r="D26" t="s">
        <v>88</v>
      </c>
      <c r="E26" s="62">
        <v>6474.083687957046</v>
      </c>
    </row>
    <row r="27" spans="2:5" ht="12.75">
      <c r="B27" s="105"/>
      <c r="C27" s="105"/>
      <c r="D27" t="s">
        <v>89</v>
      </c>
      <c r="E27" s="62">
        <v>5983.6726619681895</v>
      </c>
    </row>
    <row r="28" spans="2:5" ht="12.75">
      <c r="B28" s="105"/>
      <c r="C28" s="105" t="s">
        <v>90</v>
      </c>
      <c r="D28" t="s">
        <v>91</v>
      </c>
      <c r="E28" s="62">
        <v>5822.531412126299</v>
      </c>
    </row>
    <row r="29" spans="2:5" ht="12.75">
      <c r="B29" s="105"/>
      <c r="C29" s="105"/>
      <c r="D29" t="s">
        <v>92</v>
      </c>
      <c r="E29" s="62">
        <v>7356.38704650202</v>
      </c>
    </row>
    <row r="30" spans="2:5" ht="12.75">
      <c r="B30" s="105"/>
      <c r="C30" s="105"/>
      <c r="D30" t="s">
        <v>93</v>
      </c>
      <c r="E30" s="62">
        <v>8423.249530877772</v>
      </c>
    </row>
    <row r="31" spans="2:5" ht="12.75">
      <c r="B31" s="105"/>
      <c r="C31" s="105"/>
      <c r="D31" t="s">
        <v>94</v>
      </c>
      <c r="E31" s="62">
        <v>1281.2330812203231</v>
      </c>
    </row>
    <row r="32" spans="2:5" ht="12.75">
      <c r="B32" s="105"/>
      <c r="C32" s="105"/>
      <c r="D32" t="s">
        <v>95</v>
      </c>
      <c r="E32" s="62">
        <v>1199.4227289649828</v>
      </c>
    </row>
  </sheetData>
  <mergeCells count="8">
    <mergeCell ref="B18:B32"/>
    <mergeCell ref="C18:C22"/>
    <mergeCell ref="C23:C27"/>
    <mergeCell ref="C28:C32"/>
    <mergeCell ref="B3:B17"/>
    <mergeCell ref="C3:C7"/>
    <mergeCell ref="C8:C12"/>
    <mergeCell ref="C13:C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H20"/>
  <sheetViews>
    <sheetView workbookViewId="0" topLeftCell="A1">
      <selection activeCell="J22" sqref="J22"/>
    </sheetView>
  </sheetViews>
  <sheetFormatPr defaultColWidth="9.140625" defaultRowHeight="12.75"/>
  <cols>
    <col min="2" max="2" width="10.8515625" style="0" customWidth="1"/>
    <col min="3" max="8" width="11.140625" style="0" customWidth="1"/>
  </cols>
  <sheetData>
    <row r="4" spans="2:8" ht="12.75">
      <c r="B4" s="51"/>
      <c r="C4" s="50" t="s">
        <v>97</v>
      </c>
      <c r="D4" s="50" t="s">
        <v>99</v>
      </c>
      <c r="E4" s="50" t="s">
        <v>100</v>
      </c>
      <c r="F4" s="50" t="s">
        <v>98</v>
      </c>
      <c r="G4" s="50" t="s">
        <v>101</v>
      </c>
      <c r="H4" s="50" t="s">
        <v>102</v>
      </c>
    </row>
    <row r="5" spans="2:8" ht="12.75">
      <c r="B5" s="51" t="s">
        <v>103</v>
      </c>
      <c r="C5" s="3">
        <v>731.52903729546</v>
      </c>
      <c r="D5" s="3">
        <v>1175.6559036776398</v>
      </c>
      <c r="E5" s="3">
        <v>1049.89016944572</v>
      </c>
      <c r="F5" s="3">
        <v>311.2314083089178</v>
      </c>
      <c r="G5" s="3">
        <v>494.36816779970627</v>
      </c>
      <c r="H5" s="3">
        <v>1089.3986541750953</v>
      </c>
    </row>
    <row r="6" spans="2:8" ht="12.75">
      <c r="B6" s="51" t="s">
        <v>104</v>
      </c>
      <c r="C6" s="3">
        <v>265.4838676124701</v>
      </c>
      <c r="D6" s="3">
        <v>876</v>
      </c>
      <c r="E6" s="3">
        <v>115.02762783525704</v>
      </c>
      <c r="F6" s="3">
        <v>395.22963800587706</v>
      </c>
      <c r="G6" s="3">
        <v>764.809061880681</v>
      </c>
      <c r="H6" s="3">
        <v>228.64190855770306</v>
      </c>
    </row>
    <row r="7" spans="2:8" ht="12.75">
      <c r="B7" s="51" t="s">
        <v>105</v>
      </c>
      <c r="C7" s="3">
        <v>1033.7719870776773</v>
      </c>
      <c r="D7" s="3">
        <v>149.96359136217433</v>
      </c>
      <c r="E7" s="3">
        <v>735.2109038096643</v>
      </c>
      <c r="F7" s="3">
        <v>990.6729960925662</v>
      </c>
      <c r="G7" s="3">
        <v>607.0566998783578</v>
      </c>
      <c r="H7" s="3">
        <v>770.3622043786469</v>
      </c>
    </row>
    <row r="8" spans="2:8" ht="12.75">
      <c r="B8" s="51" t="s">
        <v>106</v>
      </c>
      <c r="C8" s="3">
        <v>191.05237591376766</v>
      </c>
      <c r="D8" s="3">
        <v>864.6603360080373</v>
      </c>
      <c r="E8" s="3">
        <v>188.15434099737766</v>
      </c>
      <c r="F8" s="3">
        <v>987</v>
      </c>
      <c r="G8" s="3">
        <v>1049.9047085677914</v>
      </c>
      <c r="H8" s="3">
        <v>719.0201489126478</v>
      </c>
    </row>
    <row r="9" spans="2:8" ht="12.75">
      <c r="B9" s="51" t="s">
        <v>107</v>
      </c>
      <c r="C9" s="3">
        <v>909.7434349530758</v>
      </c>
      <c r="D9" s="3">
        <v>1177.1534789516777</v>
      </c>
      <c r="E9" s="3">
        <v>1018.6042331496751</v>
      </c>
      <c r="F9" s="3">
        <v>755.8290146473372</v>
      </c>
      <c r="G9" s="3">
        <v>1115.5415799633947</v>
      </c>
      <c r="H9" s="3">
        <v>711.9219293534779</v>
      </c>
    </row>
    <row r="10" spans="2:8" ht="12.75">
      <c r="B10" s="51" t="s">
        <v>108</v>
      </c>
      <c r="C10" s="3">
        <v>133.63244539521054</v>
      </c>
      <c r="D10" s="3">
        <v>903.6218581470825</v>
      </c>
      <c r="E10" s="3">
        <v>1259.3340145064235</v>
      </c>
      <c r="F10" s="3">
        <v>389.7510752441655</v>
      </c>
      <c r="G10" s="3">
        <v>920.0313169360057</v>
      </c>
      <c r="H10" s="3">
        <v>456.10316053764166</v>
      </c>
    </row>
    <row r="11" spans="2:8" ht="12.75">
      <c r="B11" s="51" t="s">
        <v>109</v>
      </c>
      <c r="C11" s="3">
        <v>601.3258785126122</v>
      </c>
      <c r="D11" s="3">
        <v>973.7502598017585</v>
      </c>
      <c r="E11" s="3">
        <v>992.9714357393651</v>
      </c>
      <c r="F11" s="3">
        <v>1054.225599214979</v>
      </c>
      <c r="G11" s="3">
        <v>113.48109756275386</v>
      </c>
      <c r="H11" s="3">
        <v>84.28906929904507</v>
      </c>
    </row>
    <row r="12" spans="2:8" ht="12.75">
      <c r="B12" s="51" t="s">
        <v>110</v>
      </c>
      <c r="C12" s="3">
        <v>371.8754212139819</v>
      </c>
      <c r="D12" s="3">
        <v>963.4609225051432</v>
      </c>
      <c r="E12" s="3">
        <v>366.6581023445872</v>
      </c>
      <c r="F12" s="3">
        <v>321.5599318408776</v>
      </c>
      <c r="G12" s="3">
        <v>488.2145532141798</v>
      </c>
      <c r="H12" s="3">
        <v>763.7881123243675</v>
      </c>
    </row>
    <row r="13" spans="2:8" ht="12.75">
      <c r="B13" s="51" t="s">
        <v>111</v>
      </c>
      <c r="C13" s="3">
        <v>171.51382065150545</v>
      </c>
      <c r="D13" s="3">
        <v>1092.2828656829863</v>
      </c>
      <c r="E13" s="3">
        <v>438.96335329032985</v>
      </c>
      <c r="F13" s="3">
        <v>773.32932115871</v>
      </c>
      <c r="G13" s="3">
        <v>766.8791852467461</v>
      </c>
      <c r="H13" s="3">
        <v>577.8594553442679</v>
      </c>
    </row>
    <row r="14" spans="2:8" ht="12.75">
      <c r="B14" s="51" t="s">
        <v>112</v>
      </c>
      <c r="C14" s="3">
        <v>1140.432661774792</v>
      </c>
      <c r="D14" s="3">
        <v>416.3296885243501</v>
      </c>
      <c r="E14" s="3">
        <v>701.9929485829393</v>
      </c>
      <c r="F14" s="3">
        <v>1119.4597941751938</v>
      </c>
      <c r="G14" s="3">
        <v>396.78988151136826</v>
      </c>
      <c r="H14" s="3">
        <v>876</v>
      </c>
    </row>
    <row r="15" spans="2:8" ht="12.75">
      <c r="B15" s="51" t="s">
        <v>113</v>
      </c>
      <c r="C15" s="3">
        <v>750.0076690638664</v>
      </c>
      <c r="D15" s="3">
        <v>156.26457106069614</v>
      </c>
      <c r="E15" s="3">
        <v>513.9313549851784</v>
      </c>
      <c r="F15" s="3">
        <v>123</v>
      </c>
      <c r="G15" s="3">
        <v>229.33001629162692</v>
      </c>
      <c r="H15" s="3">
        <v>1054.3962802829203</v>
      </c>
    </row>
    <row r="16" spans="2:8" ht="12.75">
      <c r="B16" s="51" t="s">
        <v>114</v>
      </c>
      <c r="C16" s="3">
        <v>412.7683086108201</v>
      </c>
      <c r="D16" s="3">
        <v>667.1576511456445</v>
      </c>
      <c r="E16" s="3">
        <v>178.9261566308931</v>
      </c>
      <c r="F16" s="3">
        <v>375.4230359564203</v>
      </c>
      <c r="G16" s="3">
        <v>879</v>
      </c>
      <c r="H16" s="3">
        <v>655.0009088855032</v>
      </c>
    </row>
    <row r="17" spans="2:8" ht="12.75">
      <c r="B17" s="51" t="s">
        <v>115</v>
      </c>
      <c r="C17" s="3">
        <v>541.2091657766092</v>
      </c>
      <c r="D17" s="3">
        <v>537.1700021108722</v>
      </c>
      <c r="E17" s="3">
        <v>984.0057785857758</v>
      </c>
      <c r="F17" s="3">
        <v>976.6185142788598</v>
      </c>
      <c r="G17" s="3">
        <v>1162.8872138140468</v>
      </c>
      <c r="H17" s="3">
        <v>495.0428822170154</v>
      </c>
    </row>
    <row r="18" spans="2:8" ht="12.75">
      <c r="B18" s="51" t="s">
        <v>116</v>
      </c>
      <c r="C18" s="3">
        <v>827.7427279408737</v>
      </c>
      <c r="D18" s="3">
        <v>185.90070598889437</v>
      </c>
      <c r="E18" s="3">
        <v>236.34079497588561</v>
      </c>
      <c r="F18" s="3">
        <v>968.1184931195495</v>
      </c>
      <c r="G18" s="3">
        <v>1096.286281092936</v>
      </c>
      <c r="H18" s="3">
        <v>345</v>
      </c>
    </row>
    <row r="19" spans="2:8" ht="12.75">
      <c r="B19" s="51" t="s">
        <v>117</v>
      </c>
      <c r="C19" s="3">
        <v>468.290438680275</v>
      </c>
      <c r="D19" s="3">
        <v>982.9068011992587</v>
      </c>
      <c r="E19" s="3">
        <v>959.8847461464919</v>
      </c>
      <c r="F19" s="3">
        <v>603.4511891788407</v>
      </c>
      <c r="G19" s="3">
        <v>973.6875839180302</v>
      </c>
      <c r="H19" s="3">
        <v>885.4372546392015</v>
      </c>
    </row>
    <row r="20" spans="2:8" ht="12.75">
      <c r="B20" s="51" t="s">
        <v>118</v>
      </c>
      <c r="C20" s="3">
        <v>170.269003595598</v>
      </c>
      <c r="D20" s="3">
        <v>105.8464473217347</v>
      </c>
      <c r="E20" s="3">
        <v>270.1254548209811</v>
      </c>
      <c r="F20" s="3">
        <v>553.515700972958</v>
      </c>
      <c r="G20" s="3">
        <v>1100.023486971114</v>
      </c>
      <c r="H20" s="3">
        <v>568.9693964824799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9"/>
  <sheetViews>
    <sheetView workbookViewId="0" topLeftCell="A1">
      <pane xSplit="1" topLeftCell="B1" activePane="topRight" state="frozen"/>
      <selection pane="topLeft" activeCell="A1" sqref="A1"/>
      <selection pane="topRight" activeCell="J16" sqref="J16"/>
    </sheetView>
  </sheetViews>
  <sheetFormatPr defaultColWidth="9.140625" defaultRowHeight="12.75"/>
  <cols>
    <col min="2" max="2" width="9.8515625" style="87" customWidth="1"/>
  </cols>
  <sheetData>
    <row r="1" ht="13.5" thickBot="1"/>
    <row r="2" spans="2:57" ht="13.5" thickBot="1">
      <c r="B2" s="109"/>
      <c r="C2" s="106" t="s">
        <v>130</v>
      </c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6" t="s">
        <v>131</v>
      </c>
      <c r="O2" s="107"/>
      <c r="P2" s="107"/>
      <c r="Q2" s="107"/>
      <c r="R2" s="107"/>
      <c r="S2" s="107"/>
      <c r="T2" s="107"/>
      <c r="U2" s="107"/>
      <c r="V2" s="107"/>
      <c r="W2" s="107"/>
      <c r="X2" s="108"/>
      <c r="Y2" s="106" t="s">
        <v>132</v>
      </c>
      <c r="Z2" s="107"/>
      <c r="AA2" s="107"/>
      <c r="AB2" s="107"/>
      <c r="AC2" s="107"/>
      <c r="AD2" s="107"/>
      <c r="AE2" s="107"/>
      <c r="AF2" s="107"/>
      <c r="AG2" s="107"/>
      <c r="AH2" s="107"/>
      <c r="AI2" s="108"/>
      <c r="AJ2" s="106" t="s">
        <v>133</v>
      </c>
      <c r="AK2" s="107"/>
      <c r="AL2" s="107"/>
      <c r="AM2" s="107"/>
      <c r="AN2" s="107"/>
      <c r="AO2" s="107"/>
      <c r="AP2" s="107"/>
      <c r="AQ2" s="107"/>
      <c r="AR2" s="107"/>
      <c r="AS2" s="107"/>
      <c r="AT2" s="108"/>
      <c r="AU2" s="106" t="s">
        <v>134</v>
      </c>
      <c r="AV2" s="107"/>
      <c r="AW2" s="107"/>
      <c r="AX2" s="107"/>
      <c r="AY2" s="107"/>
      <c r="AZ2" s="107"/>
      <c r="BA2" s="107"/>
      <c r="BB2" s="107"/>
      <c r="BC2" s="107"/>
      <c r="BD2" s="107"/>
      <c r="BE2" s="108"/>
    </row>
    <row r="3" spans="2:57" ht="13.5" thickBot="1">
      <c r="B3" s="110"/>
      <c r="C3" s="81">
        <v>2008</v>
      </c>
      <c r="D3" s="82">
        <v>2009</v>
      </c>
      <c r="E3" s="82">
        <v>2010</v>
      </c>
      <c r="F3" s="82">
        <v>2011</v>
      </c>
      <c r="G3" s="82">
        <v>2012</v>
      </c>
      <c r="H3" s="83">
        <v>2013</v>
      </c>
      <c r="I3" s="81" t="s">
        <v>119</v>
      </c>
      <c r="J3" s="82" t="s">
        <v>120</v>
      </c>
      <c r="K3" s="82" t="s">
        <v>121</v>
      </c>
      <c r="L3" s="82" t="s">
        <v>122</v>
      </c>
      <c r="M3" s="84" t="s">
        <v>129</v>
      </c>
      <c r="N3" s="81">
        <v>2008</v>
      </c>
      <c r="O3" s="82">
        <v>2009</v>
      </c>
      <c r="P3" s="82">
        <v>2010</v>
      </c>
      <c r="Q3" s="82">
        <v>2011</v>
      </c>
      <c r="R3" s="82">
        <v>2012</v>
      </c>
      <c r="S3" s="83">
        <v>2013</v>
      </c>
      <c r="T3" s="81" t="s">
        <v>119</v>
      </c>
      <c r="U3" s="82" t="s">
        <v>120</v>
      </c>
      <c r="V3" s="82" t="s">
        <v>121</v>
      </c>
      <c r="W3" s="82" t="s">
        <v>122</v>
      </c>
      <c r="X3" s="84" t="s">
        <v>129</v>
      </c>
      <c r="Y3" s="81">
        <v>2008</v>
      </c>
      <c r="Z3" s="82">
        <v>2009</v>
      </c>
      <c r="AA3" s="82">
        <v>2010</v>
      </c>
      <c r="AB3" s="82">
        <v>2011</v>
      </c>
      <c r="AC3" s="82">
        <v>2012</v>
      </c>
      <c r="AD3" s="83">
        <v>2013</v>
      </c>
      <c r="AE3" s="81" t="s">
        <v>119</v>
      </c>
      <c r="AF3" s="82" t="s">
        <v>120</v>
      </c>
      <c r="AG3" s="82" t="s">
        <v>121</v>
      </c>
      <c r="AH3" s="82" t="s">
        <v>122</v>
      </c>
      <c r="AI3" s="84" t="s">
        <v>129</v>
      </c>
      <c r="AJ3" s="81">
        <v>2008</v>
      </c>
      <c r="AK3" s="82">
        <v>2009</v>
      </c>
      <c r="AL3" s="82">
        <v>2010</v>
      </c>
      <c r="AM3" s="82">
        <v>2011</v>
      </c>
      <c r="AN3" s="82">
        <v>2012</v>
      </c>
      <c r="AO3" s="83">
        <v>2013</v>
      </c>
      <c r="AP3" s="81" t="s">
        <v>119</v>
      </c>
      <c r="AQ3" s="82" t="s">
        <v>120</v>
      </c>
      <c r="AR3" s="82" t="s">
        <v>121</v>
      </c>
      <c r="AS3" s="82" t="s">
        <v>122</v>
      </c>
      <c r="AT3" s="84" t="s">
        <v>129</v>
      </c>
      <c r="AU3" s="81">
        <v>2008</v>
      </c>
      <c r="AV3" s="82">
        <v>2009</v>
      </c>
      <c r="AW3" s="82">
        <v>2010</v>
      </c>
      <c r="AX3" s="82">
        <v>2011</v>
      </c>
      <c r="AY3" s="82">
        <v>2012</v>
      </c>
      <c r="AZ3" s="83">
        <v>2013</v>
      </c>
      <c r="BA3" s="81" t="s">
        <v>119</v>
      </c>
      <c r="BB3" s="82" t="s">
        <v>120</v>
      </c>
      <c r="BC3" s="82" t="s">
        <v>121</v>
      </c>
      <c r="BD3" s="82" t="s">
        <v>122</v>
      </c>
      <c r="BE3" s="84" t="s">
        <v>129</v>
      </c>
    </row>
    <row r="4" spans="1:57" ht="12.75">
      <c r="A4" s="91" t="s">
        <v>130</v>
      </c>
      <c r="B4" s="88" t="s">
        <v>123</v>
      </c>
      <c r="C4" s="85">
        <v>1300.6259931399409</v>
      </c>
      <c r="D4" s="72">
        <v>1752.6956844193392</v>
      </c>
      <c r="E4" s="72">
        <v>1701.6583697201188</v>
      </c>
      <c r="F4" s="72">
        <v>2102.2004355696818</v>
      </c>
      <c r="G4" s="72">
        <v>2308.858964792378</v>
      </c>
      <c r="H4" s="75">
        <v>2470.5572180336962</v>
      </c>
      <c r="I4" s="78">
        <v>0.34757854576473757</v>
      </c>
      <c r="J4" s="73">
        <v>-0.02911932467964562</v>
      </c>
      <c r="K4" s="73">
        <v>0.23538336071266897</v>
      </c>
      <c r="L4" s="73">
        <v>0.09830581600402599</v>
      </c>
      <c r="M4" s="74">
        <v>0.07003383736600766</v>
      </c>
      <c r="N4" s="71">
        <v>1373.5099251089373</v>
      </c>
      <c r="O4" s="72">
        <v>1635.064402530649</v>
      </c>
      <c r="P4" s="72">
        <v>1786.6005173840194</v>
      </c>
      <c r="Q4" s="72">
        <v>2057.3774496711985</v>
      </c>
      <c r="R4" s="72">
        <v>2003.2591202242822</v>
      </c>
      <c r="S4" s="75">
        <v>2405.5022002739674</v>
      </c>
      <c r="T4" s="78">
        <v>0.1904278029887312</v>
      </c>
      <c r="U4" s="73">
        <v>0.09267898843546019</v>
      </c>
      <c r="V4" s="73">
        <v>0.15155986447583514</v>
      </c>
      <c r="W4" s="73">
        <v>-0.026304521542979464</v>
      </c>
      <c r="X4" s="74">
        <v>0.20079433358808352</v>
      </c>
      <c r="Y4" s="71">
        <v>1314.0176867209857</v>
      </c>
      <c r="Z4" s="72">
        <v>1767.9739115113875</v>
      </c>
      <c r="AA4" s="72">
        <v>1717.3876540922895</v>
      </c>
      <c r="AB4" s="72">
        <v>1862.3635500826558</v>
      </c>
      <c r="AC4" s="72">
        <v>2206.097929176543</v>
      </c>
      <c r="AD4" s="75">
        <v>2556.5382126828213</v>
      </c>
      <c r="AE4" s="78">
        <v>0.3454719288620911</v>
      </c>
      <c r="AF4" s="73">
        <v>-0.028612558754248507</v>
      </c>
      <c r="AG4" s="73">
        <v>0.08441652392510779</v>
      </c>
      <c r="AH4" s="73">
        <v>0.18456889315656522</v>
      </c>
      <c r="AI4" s="74">
        <v>0.15885073770822355</v>
      </c>
      <c r="AJ4" s="71">
        <v>1269.354855584662</v>
      </c>
      <c r="AK4" s="72">
        <v>1783.085284202399</v>
      </c>
      <c r="AL4" s="72">
        <v>1735.6173289371382</v>
      </c>
      <c r="AM4" s="72">
        <v>2010.3848037985856</v>
      </c>
      <c r="AN4" s="72">
        <v>2314.437672269189</v>
      </c>
      <c r="AO4" s="75">
        <v>2574.319975861511</v>
      </c>
      <c r="AP4" s="78">
        <v>0.4047177401634581</v>
      </c>
      <c r="AQ4" s="73">
        <v>-0.026621247837000594</v>
      </c>
      <c r="AR4" s="73">
        <v>0.15831109212864924</v>
      </c>
      <c r="AS4" s="73">
        <v>0.15124112950719737</v>
      </c>
      <c r="AT4" s="74">
        <v>0.11228744964971149</v>
      </c>
      <c r="AU4" s="85">
        <v>1300.6259931399409</v>
      </c>
      <c r="AV4" s="72">
        <v>1752.6956844193392</v>
      </c>
      <c r="AW4" s="72">
        <v>1701.6583697201188</v>
      </c>
      <c r="AX4" s="72">
        <v>2102.2004355696818</v>
      </c>
      <c r="AY4" s="72">
        <v>2308.858964792378</v>
      </c>
      <c r="AZ4" s="75">
        <v>2470.5572180336962</v>
      </c>
      <c r="BA4" s="78">
        <v>0.34757854576473757</v>
      </c>
      <c r="BB4" s="73">
        <v>-0.02911932467964562</v>
      </c>
      <c r="BC4" s="73">
        <v>0.23538336071266897</v>
      </c>
      <c r="BD4" s="73">
        <v>0.09830581600402599</v>
      </c>
      <c r="BE4" s="74">
        <v>0.07003383736600766</v>
      </c>
    </row>
    <row r="5" spans="1:57" ht="12.75">
      <c r="A5" s="91" t="s">
        <v>131</v>
      </c>
      <c r="B5" s="89" t="s">
        <v>124</v>
      </c>
      <c r="C5" s="64">
        <v>1419.7943831226655</v>
      </c>
      <c r="D5" s="3">
        <v>1768.134037626463</v>
      </c>
      <c r="E5" s="3">
        <v>1794.1737622846513</v>
      </c>
      <c r="F5" s="3">
        <v>1997.2136506632603</v>
      </c>
      <c r="G5" s="3">
        <v>2119.383621662351</v>
      </c>
      <c r="H5" s="76">
        <v>2415.084049980406</v>
      </c>
      <c r="I5" s="79">
        <v>0.2453451419758872</v>
      </c>
      <c r="J5" s="63">
        <v>0.01472723453316016</v>
      </c>
      <c r="K5" s="63">
        <v>0.11316623431169992</v>
      </c>
      <c r="L5" s="63">
        <v>0.06117020628139547</v>
      </c>
      <c r="M5" s="66">
        <v>0.1395218993369971</v>
      </c>
      <c r="N5" s="65">
        <v>1556.9379891225744</v>
      </c>
      <c r="O5" s="3">
        <v>1561.063315015134</v>
      </c>
      <c r="P5" s="3">
        <v>1762.6930698319095</v>
      </c>
      <c r="Q5" s="3">
        <v>1947.860924574936</v>
      </c>
      <c r="R5" s="3">
        <v>2362.3439343806313</v>
      </c>
      <c r="S5" s="76">
        <v>2246.284533123338</v>
      </c>
      <c r="T5" s="79">
        <v>0.002649640461843017</v>
      </c>
      <c r="U5" s="63">
        <v>0.1291618045708931</v>
      </c>
      <c r="V5" s="63">
        <v>0.10504826842070925</v>
      </c>
      <c r="W5" s="63">
        <v>0.2127888108316276</v>
      </c>
      <c r="X5" s="66">
        <v>-0.049128917922665716</v>
      </c>
      <c r="Y5" s="65">
        <v>1268.3652088321683</v>
      </c>
      <c r="Z5" s="3">
        <v>1774.674841768403</v>
      </c>
      <c r="AA5" s="3">
        <v>1944.9842536266005</v>
      </c>
      <c r="AB5" s="3">
        <v>2092.6375161826318</v>
      </c>
      <c r="AC5" s="3">
        <v>2024.0569938451988</v>
      </c>
      <c r="AD5" s="76">
        <v>2344.0906794690236</v>
      </c>
      <c r="AE5" s="79">
        <v>0.3991828452961219</v>
      </c>
      <c r="AF5" s="63">
        <v>0.09596654432115015</v>
      </c>
      <c r="AG5" s="63">
        <v>0.07591488840113647</v>
      </c>
      <c r="AH5" s="63">
        <v>-0.03277228942284127</v>
      </c>
      <c r="AI5" s="66">
        <v>0.15811495753182392</v>
      </c>
      <c r="AJ5" s="65">
        <v>1562.5356561490994</v>
      </c>
      <c r="AK5" s="3">
        <v>1455.4432424542756</v>
      </c>
      <c r="AL5" s="3">
        <v>1773.2536434548517</v>
      </c>
      <c r="AM5" s="3">
        <v>1991.9390163898224</v>
      </c>
      <c r="AN5" s="3">
        <v>2159.9898044806814</v>
      </c>
      <c r="AO5" s="76">
        <v>2344.0934159037934</v>
      </c>
      <c r="AP5" s="79">
        <v>-0.06853758074152061</v>
      </c>
      <c r="AQ5" s="63">
        <v>0.2183598726011884</v>
      </c>
      <c r="AR5" s="63">
        <v>0.12332436126221813</v>
      </c>
      <c r="AS5" s="63">
        <v>0.08436542821247262</v>
      </c>
      <c r="AT5" s="66">
        <v>0.08523355575160929</v>
      </c>
      <c r="AU5" s="64">
        <v>1419.7943831226655</v>
      </c>
      <c r="AV5" s="3">
        <v>1768.134037626463</v>
      </c>
      <c r="AW5" s="3">
        <v>1794.1737622846513</v>
      </c>
      <c r="AX5" s="3">
        <v>1997.2136506632603</v>
      </c>
      <c r="AY5" s="3">
        <v>2119.383621662351</v>
      </c>
      <c r="AZ5" s="76">
        <v>2415.084049980406</v>
      </c>
      <c r="BA5" s="79">
        <v>0.2453451419758872</v>
      </c>
      <c r="BB5" s="63">
        <v>0.01472723453316016</v>
      </c>
      <c r="BC5" s="63">
        <v>0.11316623431169992</v>
      </c>
      <c r="BD5" s="63">
        <v>0.06117020628139547</v>
      </c>
      <c r="BE5" s="66">
        <v>0.1395218993369971</v>
      </c>
    </row>
    <row r="6" spans="1:57" ht="12.75">
      <c r="A6" s="91" t="s">
        <v>132</v>
      </c>
      <c r="B6" s="89" t="s">
        <v>125</v>
      </c>
      <c r="C6" s="64">
        <v>1298.9884898330167</v>
      </c>
      <c r="D6" s="3">
        <v>1623.8212787532361</v>
      </c>
      <c r="E6" s="3">
        <v>1886.7540476519277</v>
      </c>
      <c r="F6" s="3">
        <v>2066.7498943860546</v>
      </c>
      <c r="G6" s="3">
        <v>2339.980507492757</v>
      </c>
      <c r="H6" s="76">
        <v>2586.0212784787363</v>
      </c>
      <c r="I6" s="79">
        <v>0.250065948592028</v>
      </c>
      <c r="J6" s="63">
        <v>0.16192223389298754</v>
      </c>
      <c r="K6" s="63">
        <v>0.09539974060643064</v>
      </c>
      <c r="L6" s="63">
        <v>0.13220303716907544</v>
      </c>
      <c r="M6" s="66">
        <v>0.1051465045106752</v>
      </c>
      <c r="N6" s="65">
        <v>1248.7235548085696</v>
      </c>
      <c r="O6" s="3">
        <v>1479.3540008739392</v>
      </c>
      <c r="P6" s="3">
        <v>1921.2869937018777</v>
      </c>
      <c r="Q6" s="3">
        <v>2013.9298968409382</v>
      </c>
      <c r="R6" s="3">
        <v>2094.21886971107</v>
      </c>
      <c r="S6" s="76">
        <v>2329.400128180998</v>
      </c>
      <c r="T6" s="79">
        <v>0.18469295720198486</v>
      </c>
      <c r="U6" s="63">
        <v>0.2987337666081704</v>
      </c>
      <c r="V6" s="63">
        <v>0.04821919028377897</v>
      </c>
      <c r="W6" s="63">
        <v>0.03986681611712184</v>
      </c>
      <c r="X6" s="66">
        <v>0.11230022891655755</v>
      </c>
      <c r="Y6" s="65">
        <v>1311.3438949188453</v>
      </c>
      <c r="Z6" s="3">
        <v>1599.642929416175</v>
      </c>
      <c r="AA6" s="3">
        <v>1733.189399171632</v>
      </c>
      <c r="AB6" s="3">
        <v>1966.8725913022984</v>
      </c>
      <c r="AC6" s="3">
        <v>2142.830308424119</v>
      </c>
      <c r="AD6" s="76">
        <v>2508.3007194862357</v>
      </c>
      <c r="AE6" s="79">
        <v>0.2198500603956155</v>
      </c>
      <c r="AF6" s="63">
        <v>0.0834851749097516</v>
      </c>
      <c r="AG6" s="63">
        <v>0.13482842223842018</v>
      </c>
      <c r="AH6" s="63">
        <v>0.08946065845846984</v>
      </c>
      <c r="AI6" s="66">
        <v>0.1705549943107214</v>
      </c>
      <c r="AJ6" s="65">
        <v>1517.513632067136</v>
      </c>
      <c r="AK6" s="3">
        <v>1441.8591249712413</v>
      </c>
      <c r="AL6" s="3">
        <v>1930.014243259745</v>
      </c>
      <c r="AM6" s="3">
        <v>2130.5840250756078</v>
      </c>
      <c r="AN6" s="3">
        <v>2360.032833630634</v>
      </c>
      <c r="AO6" s="76">
        <v>2245.447925470416</v>
      </c>
      <c r="AP6" s="79">
        <v>-0.04985425204572247</v>
      </c>
      <c r="AQ6" s="63">
        <v>0.3385595096180012</v>
      </c>
      <c r="AR6" s="63">
        <v>0.10392139981159176</v>
      </c>
      <c r="AS6" s="63">
        <v>0.10769291699109762</v>
      </c>
      <c r="AT6" s="66">
        <v>-0.04855225170064359</v>
      </c>
      <c r="AU6" s="64">
        <v>1298.9884898330167</v>
      </c>
      <c r="AV6" s="3">
        <v>1623.8212787532361</v>
      </c>
      <c r="AW6" s="3">
        <v>1886.7540476519277</v>
      </c>
      <c r="AX6" s="3">
        <v>2066.7498943860546</v>
      </c>
      <c r="AY6" s="3">
        <v>2339.980507492757</v>
      </c>
      <c r="AZ6" s="76">
        <v>2586.0212784787363</v>
      </c>
      <c r="BA6" s="79">
        <v>0.250065948592028</v>
      </c>
      <c r="BB6" s="63">
        <v>0.16192223389298754</v>
      </c>
      <c r="BC6" s="63">
        <v>0.09539974060643064</v>
      </c>
      <c r="BD6" s="63">
        <v>0.13220303716907544</v>
      </c>
      <c r="BE6" s="66">
        <v>0.1051465045106752</v>
      </c>
    </row>
    <row r="7" spans="1:57" ht="12.75">
      <c r="A7" s="91" t="s">
        <v>133</v>
      </c>
      <c r="B7" s="89" t="s">
        <v>126</v>
      </c>
      <c r="C7" s="64">
        <v>1204.7019639559248</v>
      </c>
      <c r="D7" s="3">
        <v>1755.4991363602774</v>
      </c>
      <c r="E7" s="3">
        <v>1909.7837121301654</v>
      </c>
      <c r="F7" s="3">
        <v>2054.074927296919</v>
      </c>
      <c r="G7" s="3">
        <v>2268.726278690286</v>
      </c>
      <c r="H7" s="76">
        <v>2284.2349827649196</v>
      </c>
      <c r="I7" s="79">
        <v>0.4572061712223654</v>
      </c>
      <c r="J7" s="63">
        <v>0.08788644356144215</v>
      </c>
      <c r="K7" s="63">
        <v>0.07555369451015581</v>
      </c>
      <c r="L7" s="63">
        <v>0.10450025388111794</v>
      </c>
      <c r="M7" s="66">
        <v>0.006835863903152939</v>
      </c>
      <c r="N7" s="65">
        <v>1561.5775461310918</v>
      </c>
      <c r="O7" s="3">
        <v>1466.6051060302823</v>
      </c>
      <c r="P7" s="3">
        <v>1822.2261005494088</v>
      </c>
      <c r="Q7" s="3">
        <v>1912.4311303439342</v>
      </c>
      <c r="R7" s="3">
        <v>2226.7048347547907</v>
      </c>
      <c r="S7" s="76">
        <v>2230.7082500158353</v>
      </c>
      <c r="T7" s="79">
        <v>-0.06081826697374704</v>
      </c>
      <c r="U7" s="63">
        <v>0.24247903751112654</v>
      </c>
      <c r="V7" s="63">
        <v>0.04950265489410355</v>
      </c>
      <c r="W7" s="63">
        <v>0.1643320375956947</v>
      </c>
      <c r="X7" s="66">
        <v>0.0017979101668792463</v>
      </c>
      <c r="Y7" s="65">
        <v>1576.745664033597</v>
      </c>
      <c r="Z7" s="3">
        <v>1572.3922492827112</v>
      </c>
      <c r="AA7" s="3">
        <v>1848.1867759798533</v>
      </c>
      <c r="AB7" s="3">
        <v>2198.8338847220225</v>
      </c>
      <c r="AC7" s="3">
        <v>2334.615297935472</v>
      </c>
      <c r="AD7" s="76">
        <v>2566.9707393505446</v>
      </c>
      <c r="AE7" s="79">
        <v>-0.002761012666905982</v>
      </c>
      <c r="AF7" s="63">
        <v>0.1753980451270687</v>
      </c>
      <c r="AG7" s="63">
        <v>0.1897249311051188</v>
      </c>
      <c r="AH7" s="63">
        <v>0.0617515557482029</v>
      </c>
      <c r="AI7" s="66">
        <v>0.0995262224232607</v>
      </c>
      <c r="AJ7" s="65">
        <v>1566.2963831693703</v>
      </c>
      <c r="AK7" s="3">
        <v>1726.820163373404</v>
      </c>
      <c r="AL7" s="3">
        <v>1962.0308907086137</v>
      </c>
      <c r="AM7" s="3">
        <v>1936.6370745312706</v>
      </c>
      <c r="AN7" s="3">
        <v>2398.742447464221</v>
      </c>
      <c r="AO7" s="76">
        <v>2419.63178649306</v>
      </c>
      <c r="AP7" s="79">
        <v>0.10248621009978787</v>
      </c>
      <c r="AQ7" s="63">
        <v>0.1362103201735363</v>
      </c>
      <c r="AR7" s="63">
        <v>-0.012942617925944977</v>
      </c>
      <c r="AS7" s="63">
        <v>0.2386122722786328</v>
      </c>
      <c r="AT7" s="66">
        <v>0.008708454319854786</v>
      </c>
      <c r="AU7" s="64">
        <v>1204.7019639559248</v>
      </c>
      <c r="AV7" s="3">
        <v>1755.4991363602774</v>
      </c>
      <c r="AW7" s="3">
        <v>1909.7837121301654</v>
      </c>
      <c r="AX7" s="3">
        <v>2054.074927296919</v>
      </c>
      <c r="AY7" s="3">
        <v>2268.726278690286</v>
      </c>
      <c r="AZ7" s="76">
        <v>2284.2349827649196</v>
      </c>
      <c r="BA7" s="79">
        <v>0.4572061712223654</v>
      </c>
      <c r="BB7" s="63">
        <v>0.08788644356144215</v>
      </c>
      <c r="BC7" s="63">
        <v>0.07555369451015581</v>
      </c>
      <c r="BD7" s="63">
        <v>0.10450025388111794</v>
      </c>
      <c r="BE7" s="66">
        <v>0.006835863903152939</v>
      </c>
    </row>
    <row r="8" spans="1:57" ht="12.75">
      <c r="A8" s="91" t="s">
        <v>134</v>
      </c>
      <c r="B8" s="89" t="s">
        <v>127</v>
      </c>
      <c r="C8" s="64">
        <v>1450.4279802513456</v>
      </c>
      <c r="D8" s="3">
        <v>1736.6742528052107</v>
      </c>
      <c r="E8" s="3">
        <v>1679.5617876148262</v>
      </c>
      <c r="F8" s="3">
        <v>1973.6207055009745</v>
      </c>
      <c r="G8" s="3">
        <v>2047.851175290873</v>
      </c>
      <c r="H8" s="76">
        <v>2578.914285586161</v>
      </c>
      <c r="I8" s="79">
        <v>0.19735297198573165</v>
      </c>
      <c r="J8" s="63">
        <v>-0.03288611269392172</v>
      </c>
      <c r="K8" s="63">
        <v>0.17508073835363103</v>
      </c>
      <c r="L8" s="63">
        <v>0.03761131487068403</v>
      </c>
      <c r="M8" s="66">
        <v>0.25932700418029975</v>
      </c>
      <c r="N8" s="65">
        <v>1367.155045864621</v>
      </c>
      <c r="O8" s="3">
        <v>1543.3046427646666</v>
      </c>
      <c r="P8" s="3">
        <v>1847.7008307642589</v>
      </c>
      <c r="Q8" s="3">
        <v>1941.3627897369465</v>
      </c>
      <c r="R8" s="3">
        <v>2134.436519686404</v>
      </c>
      <c r="S8" s="76">
        <v>2235.076606750918</v>
      </c>
      <c r="T8" s="79">
        <v>0.1288439064997522</v>
      </c>
      <c r="U8" s="63">
        <v>0.1972366178166216</v>
      </c>
      <c r="V8" s="63">
        <v>0.05069108451607218</v>
      </c>
      <c r="W8" s="63">
        <v>0.09945267879354946</v>
      </c>
      <c r="X8" s="66">
        <v>0.04715065832892518</v>
      </c>
      <c r="Y8" s="65">
        <v>1572.3818992652564</v>
      </c>
      <c r="Z8" s="3">
        <v>1455.0301451719229</v>
      </c>
      <c r="AA8" s="3">
        <v>1888.4495766566456</v>
      </c>
      <c r="AB8" s="3">
        <v>2045.548528452646</v>
      </c>
      <c r="AC8" s="3">
        <v>2038.276946247749</v>
      </c>
      <c r="AD8" s="76">
        <v>2519.8627884713956</v>
      </c>
      <c r="AE8" s="79">
        <v>-0.07463311180837795</v>
      </c>
      <c r="AF8" s="63">
        <v>0.29787659927383214</v>
      </c>
      <c r="AG8" s="63">
        <v>0.08318938124582176</v>
      </c>
      <c r="AH8" s="63">
        <v>-0.0035548324098658712</v>
      </c>
      <c r="AI8" s="66">
        <v>0.23627105389686864</v>
      </c>
      <c r="AJ8" s="65">
        <v>1375.50960605694</v>
      </c>
      <c r="AK8" s="3">
        <v>1549.8459415829836</v>
      </c>
      <c r="AL8" s="3">
        <v>1730.3535528835819</v>
      </c>
      <c r="AM8" s="3">
        <v>2101.4949089435054</v>
      </c>
      <c r="AN8" s="3">
        <v>2051.447461157318</v>
      </c>
      <c r="AO8" s="76">
        <v>2343.4631198968013</v>
      </c>
      <c r="AP8" s="79">
        <v>0.12674308834948778</v>
      </c>
      <c r="AQ8" s="63">
        <v>0.11646809947847525</v>
      </c>
      <c r="AR8" s="63">
        <v>0.21448874158776832</v>
      </c>
      <c r="AS8" s="63">
        <v>-0.02381516489675828</v>
      </c>
      <c r="AT8" s="66">
        <v>0.1423461552238554</v>
      </c>
      <c r="AU8" s="64">
        <v>1450.4279802513456</v>
      </c>
      <c r="AV8" s="3">
        <v>1736.6742528052107</v>
      </c>
      <c r="AW8" s="3">
        <v>1679.5617876148262</v>
      </c>
      <c r="AX8" s="3">
        <v>1973.6207055009745</v>
      </c>
      <c r="AY8" s="3">
        <v>2047.851175290873</v>
      </c>
      <c r="AZ8" s="76">
        <v>2578.914285586161</v>
      </c>
      <c r="BA8" s="79">
        <v>0.19735297198573165</v>
      </c>
      <c r="BB8" s="63">
        <v>-0.03288611269392172</v>
      </c>
      <c r="BC8" s="63">
        <v>0.17508073835363103</v>
      </c>
      <c r="BD8" s="63">
        <v>0.03761131487068403</v>
      </c>
      <c r="BE8" s="66">
        <v>0.25932700418029975</v>
      </c>
    </row>
    <row r="9" spans="1:57" ht="13.5" thickBot="1">
      <c r="A9" s="91"/>
      <c r="B9" s="90" t="s">
        <v>128</v>
      </c>
      <c r="C9" s="86">
        <v>1208.5360702546134</v>
      </c>
      <c r="D9" s="68">
        <v>1779.286593880316</v>
      </c>
      <c r="E9" s="68">
        <v>1792.9630212151937</v>
      </c>
      <c r="F9" s="68">
        <v>2123.330988103423</v>
      </c>
      <c r="G9" s="68">
        <v>2167.4545299963993</v>
      </c>
      <c r="H9" s="77">
        <v>2355.5311801319044</v>
      </c>
      <c r="I9" s="80">
        <v>0.47226602306165133</v>
      </c>
      <c r="J9" s="69">
        <v>0.007686466801872349</v>
      </c>
      <c r="K9" s="69">
        <v>0.1842581040317941</v>
      </c>
      <c r="L9" s="69">
        <v>0.02078034095493897</v>
      </c>
      <c r="M9" s="70">
        <v>0.08677305453592044</v>
      </c>
      <c r="N9" s="67">
        <v>1305.0686822266612</v>
      </c>
      <c r="O9" s="68">
        <v>1628.197649471085</v>
      </c>
      <c r="P9" s="68">
        <v>1745.740937429013</v>
      </c>
      <c r="Q9" s="68">
        <v>2162.338806530819</v>
      </c>
      <c r="R9" s="68">
        <v>2064.934264167484</v>
      </c>
      <c r="S9" s="77">
        <v>2222.0987559778087</v>
      </c>
      <c r="T9" s="80">
        <v>0.2475953730596867</v>
      </c>
      <c r="U9" s="69">
        <v>0.07219227223188263</v>
      </c>
      <c r="V9" s="69">
        <v>0.2386367072970963</v>
      </c>
      <c r="W9" s="69">
        <v>-0.04504592068049118</v>
      </c>
      <c r="X9" s="70">
        <v>0.07611113561219751</v>
      </c>
      <c r="Y9" s="67">
        <v>1260.4057016082475</v>
      </c>
      <c r="Z9" s="68">
        <v>1778.3248945599603</v>
      </c>
      <c r="AA9" s="68">
        <v>1706.8592354291663</v>
      </c>
      <c r="AB9" s="68">
        <v>1873.3274531174122</v>
      </c>
      <c r="AC9" s="68">
        <v>2176.851614374342</v>
      </c>
      <c r="AD9" s="77">
        <v>2380.86937112464</v>
      </c>
      <c r="AE9" s="80">
        <v>0.41091467000733206</v>
      </c>
      <c r="AF9" s="69">
        <v>-0.04018706556344864</v>
      </c>
      <c r="AG9" s="69">
        <v>0.09752896679050971</v>
      </c>
      <c r="AH9" s="69">
        <v>0.16202408220294529</v>
      </c>
      <c r="AI9" s="70">
        <v>0.09372148078588083</v>
      </c>
      <c r="AJ9" s="67">
        <v>1308.2365711663183</v>
      </c>
      <c r="AK9" s="68">
        <v>1653.023659094419</v>
      </c>
      <c r="AL9" s="68">
        <v>1673.8729244402712</v>
      </c>
      <c r="AM9" s="68">
        <v>1960.7626638137158</v>
      </c>
      <c r="AN9" s="68">
        <v>2058.130861700566</v>
      </c>
      <c r="AO9" s="77">
        <v>2579.5379912056537</v>
      </c>
      <c r="AP9" s="80">
        <v>0.2635510239716936</v>
      </c>
      <c r="AQ9" s="69">
        <v>0.012612805165338248</v>
      </c>
      <c r="AR9" s="69">
        <v>0.17139278327796492</v>
      </c>
      <c r="AS9" s="69">
        <v>0.04965832922250146</v>
      </c>
      <c r="AT9" s="70">
        <v>0.2533401248714895</v>
      </c>
      <c r="AU9" s="86">
        <v>1208.5360702546134</v>
      </c>
      <c r="AV9" s="68">
        <v>1779.286593880316</v>
      </c>
      <c r="AW9" s="68">
        <v>1792.9630212151937</v>
      </c>
      <c r="AX9" s="68">
        <v>2123.330988103423</v>
      </c>
      <c r="AY9" s="68">
        <v>2167.4545299963993</v>
      </c>
      <c r="AZ9" s="77">
        <v>2355.5311801319044</v>
      </c>
      <c r="BA9" s="80">
        <v>0.47226602306165133</v>
      </c>
      <c r="BB9" s="69">
        <v>0.007686466801872349</v>
      </c>
      <c r="BC9" s="69">
        <v>0.1842581040317941</v>
      </c>
      <c r="BD9" s="69">
        <v>0.02078034095493897</v>
      </c>
      <c r="BE9" s="70">
        <v>0.08677305453592044</v>
      </c>
    </row>
  </sheetData>
  <mergeCells count="6">
    <mergeCell ref="AU2:BE2"/>
    <mergeCell ref="B2:B3"/>
    <mergeCell ref="AJ2:AT2"/>
    <mergeCell ref="C2:M2"/>
    <mergeCell ref="N2:X2"/>
    <mergeCell ref="Y2:AI2"/>
  </mergeCells>
  <hyperlinks>
    <hyperlink ref="A4" location="Hiperłącze!C2" display="Oddział 1"/>
    <hyperlink ref="A5" location="Hiperłącze!N2" display="Oddział 2"/>
    <hyperlink ref="A6" location="Hiperłącze!Y2" display="Oddział 3"/>
    <hyperlink ref="A7" location="Hiperłącze!AJ2" display="Oddział 4"/>
    <hyperlink ref="A8" location="Hiperłącze!AU2" display="Oddział 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3"/>
  <sheetViews>
    <sheetView showGridLines="0" zoomScale="150" zoomScaleNormal="150" workbookViewId="0" topLeftCell="A1">
      <selection activeCell="P31" sqref="P31"/>
    </sheetView>
  </sheetViews>
  <sheetFormatPr defaultColWidth="9.140625" defaultRowHeight="12.75"/>
  <cols>
    <col min="1" max="1" width="7.00390625" style="0" customWidth="1"/>
    <col min="2" max="2" width="4.57421875" style="49" bestFit="1" customWidth="1"/>
    <col min="3" max="3" width="2.140625" style="0" bestFit="1" customWidth="1"/>
    <col min="4" max="4" width="3.57421875" style="0" bestFit="1" customWidth="1"/>
    <col min="5" max="5" width="2.140625" style="0" bestFit="1" customWidth="1"/>
    <col min="6" max="6" width="4.28125" style="49" bestFit="1" customWidth="1"/>
  </cols>
  <sheetData>
    <row r="1" spans="3:6" ht="12.75">
      <c r="C1" s="1"/>
      <c r="D1" s="92"/>
      <c r="E1" s="1"/>
      <c r="F1" s="92"/>
    </row>
    <row r="2" spans="2:6" ht="12.75">
      <c r="B2" s="49">
        <v>-0.5</v>
      </c>
      <c r="C2" s="1" t="s">
        <v>135</v>
      </c>
      <c r="D2" s="92">
        <v>0</v>
      </c>
      <c r="E2" s="1" t="s">
        <v>136</v>
      </c>
      <c r="F2" s="93">
        <f>D2+B2</f>
        <v>-0.5</v>
      </c>
    </row>
    <row r="3" spans="2:6" ht="12.75">
      <c r="B3" s="49">
        <f>B2</f>
        <v>-0.5</v>
      </c>
      <c r="C3" s="1" t="s">
        <v>135</v>
      </c>
      <c r="D3" s="92">
        <v>1</v>
      </c>
      <c r="E3" s="1" t="s">
        <v>136</v>
      </c>
      <c r="F3" s="93">
        <f>D3+B3</f>
        <v>0.5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46"/>
  <sheetViews>
    <sheetView showGridLines="0" workbookViewId="0" topLeftCell="H1">
      <selection activeCell="T11" sqref="T11"/>
    </sheetView>
  </sheetViews>
  <sheetFormatPr defaultColWidth="9.140625" defaultRowHeight="12.75"/>
  <cols>
    <col min="1" max="1" width="5.28125" style="0" customWidth="1"/>
    <col min="2" max="2" width="6.00390625" style="0" bestFit="1" customWidth="1"/>
    <col min="3" max="3" width="2.140625" style="0" bestFit="1" customWidth="1"/>
    <col min="4" max="4" width="5.140625" style="0" bestFit="1" customWidth="1"/>
    <col min="5" max="5" width="2.140625" style="0" bestFit="1" customWidth="1"/>
    <col min="6" max="6" width="6.00390625" style="0" bestFit="1" customWidth="1"/>
  </cols>
  <sheetData>
    <row r="1" ht="12.75">
      <c r="H1" s="52"/>
    </row>
    <row r="2" spans="2:8" ht="18">
      <c r="B2" s="101">
        <v>-0.5</v>
      </c>
      <c r="C2" s="102" t="s">
        <v>135</v>
      </c>
      <c r="D2" s="103">
        <v>0</v>
      </c>
      <c r="E2" s="102" t="s">
        <v>136</v>
      </c>
      <c r="F2" s="104">
        <f>D2+B2</f>
        <v>-0.5</v>
      </c>
      <c r="H2" s="52"/>
    </row>
    <row r="3" spans="2:8" ht="18">
      <c r="B3" s="101">
        <f>B2</f>
        <v>-0.5</v>
      </c>
      <c r="C3" s="102" t="s">
        <v>135</v>
      </c>
      <c r="D3" s="103">
        <v>1</v>
      </c>
      <c r="E3" s="102" t="s">
        <v>136</v>
      </c>
      <c r="F3" s="104">
        <f>D3+B3</f>
        <v>0.5</v>
      </c>
      <c r="H3" s="52"/>
    </row>
    <row r="4" spans="8:10" ht="12.75">
      <c r="H4" s="52"/>
      <c r="I4" s="2" t="s">
        <v>137</v>
      </c>
      <c r="J4" s="2" t="s">
        <v>138</v>
      </c>
    </row>
    <row r="5" spans="8:10" ht="12.75">
      <c r="H5" s="52"/>
      <c r="I5" s="95" t="s">
        <v>139</v>
      </c>
      <c r="J5" s="96">
        <v>0.09</v>
      </c>
    </row>
    <row r="6" spans="8:10" ht="12.75">
      <c r="H6" s="52"/>
      <c r="I6" s="95" t="s">
        <v>140</v>
      </c>
      <c r="J6" s="96">
        <v>0.09</v>
      </c>
    </row>
    <row r="7" spans="2:10" ht="18">
      <c r="B7" s="103">
        <v>-0.5</v>
      </c>
      <c r="C7" s="102" t="s">
        <v>135</v>
      </c>
      <c r="D7" s="103">
        <v>0</v>
      </c>
      <c r="E7" s="102" t="s">
        <v>136</v>
      </c>
      <c r="F7" s="111">
        <f>D7+B7</f>
        <v>-0.5</v>
      </c>
      <c r="H7" s="52"/>
      <c r="I7" s="97" t="s">
        <v>141</v>
      </c>
      <c r="J7" s="98">
        <v>0.076</v>
      </c>
    </row>
    <row r="8" spans="2:10" ht="18">
      <c r="B8" s="103">
        <f>B7</f>
        <v>-0.5</v>
      </c>
      <c r="C8" s="102" t="s">
        <v>135</v>
      </c>
      <c r="D8" s="103">
        <v>1</v>
      </c>
      <c r="E8" s="102" t="s">
        <v>136</v>
      </c>
      <c r="F8" s="111">
        <f>D8+B8</f>
        <v>0.5</v>
      </c>
      <c r="H8" s="52"/>
      <c r="I8" s="99" t="s">
        <v>142</v>
      </c>
      <c r="J8" s="100">
        <v>0.084</v>
      </c>
    </row>
    <row r="9" spans="8:10" ht="12.75">
      <c r="H9" s="52"/>
      <c r="I9" s="2" t="s">
        <v>143</v>
      </c>
      <c r="J9" s="94">
        <v>0.084</v>
      </c>
    </row>
    <row r="10" spans="8:10" ht="12.75">
      <c r="H10" s="52"/>
      <c r="I10" s="2" t="s">
        <v>144</v>
      </c>
      <c r="J10" s="94">
        <v>0.084</v>
      </c>
    </row>
    <row r="11" spans="8:10" ht="12.75">
      <c r="H11" s="52"/>
      <c r="I11" s="2" t="s">
        <v>145</v>
      </c>
      <c r="J11" s="94">
        <v>0.084</v>
      </c>
    </row>
    <row r="12" spans="8:10" ht="12.75">
      <c r="H12" s="52"/>
      <c r="I12" s="2" t="s">
        <v>146</v>
      </c>
      <c r="J12" s="94">
        <v>0.084</v>
      </c>
    </row>
    <row r="13" spans="8:10" ht="12.75">
      <c r="H13" s="52"/>
      <c r="I13" s="2" t="s">
        <v>147</v>
      </c>
      <c r="J13" s="94">
        <v>0.084</v>
      </c>
    </row>
    <row r="14" spans="8:10" ht="12.75">
      <c r="H14" s="52"/>
      <c r="I14" s="2" t="s">
        <v>148</v>
      </c>
      <c r="J14" s="94">
        <v>0.084</v>
      </c>
    </row>
    <row r="15" spans="8:10" ht="12.75">
      <c r="H15" s="52"/>
      <c r="I15" s="2" t="s">
        <v>149</v>
      </c>
      <c r="J15" s="94">
        <v>0.084</v>
      </c>
    </row>
    <row r="16" spans="8:10" ht="12.75">
      <c r="H16" s="52"/>
      <c r="I16" s="2" t="s">
        <v>150</v>
      </c>
      <c r="J16" s="94">
        <f>1-SUM(J5:J15)</f>
        <v>0.07200000000000017</v>
      </c>
    </row>
    <row r="17" ht="12.75">
      <c r="H17" s="52"/>
    </row>
    <row r="18" ht="12.75">
      <c r="H18" s="52"/>
    </row>
    <row r="19" ht="12.75">
      <c r="H19" s="52"/>
    </row>
    <row r="20" ht="12.75">
      <c r="H20" s="52"/>
    </row>
    <row r="21" ht="12.75">
      <c r="H21" s="52"/>
    </row>
    <row r="22" ht="12.75">
      <c r="H22" s="52"/>
    </row>
    <row r="23" ht="12.75">
      <c r="H23" s="52"/>
    </row>
    <row r="24" ht="12.75">
      <c r="H24" s="52"/>
    </row>
    <row r="25" ht="12.75">
      <c r="H25" s="52"/>
    </row>
    <row r="26" ht="12.75">
      <c r="H26" s="52"/>
    </row>
    <row r="27" ht="12.75">
      <c r="H27" s="52"/>
    </row>
    <row r="28" ht="12.75">
      <c r="H28" s="52"/>
    </row>
    <row r="29" ht="12.75">
      <c r="H29" s="52"/>
    </row>
    <row r="30" ht="12.75">
      <c r="H30" s="52"/>
    </row>
    <row r="31" ht="12.75">
      <c r="H31" s="52"/>
    </row>
    <row r="32" ht="12.75">
      <c r="H32" s="52"/>
    </row>
    <row r="33" ht="12.75">
      <c r="H33" s="52"/>
    </row>
    <row r="34" ht="12.75">
      <c r="H34" s="52"/>
    </row>
    <row r="35" ht="12.75">
      <c r="H35" s="52"/>
    </row>
    <row r="36" ht="12.75">
      <c r="H36" s="52"/>
    </row>
    <row r="37" ht="12.75">
      <c r="H37" s="52"/>
    </row>
    <row r="38" ht="12.75">
      <c r="H38" s="52"/>
    </row>
    <row r="39" ht="12.75">
      <c r="H39" s="52"/>
    </row>
    <row r="40" ht="12.75">
      <c r="H40" s="52"/>
    </row>
    <row r="41" ht="12.75">
      <c r="H41" s="52"/>
    </row>
    <row r="42" ht="12.75">
      <c r="H42" s="52"/>
    </row>
    <row r="43" ht="12.75">
      <c r="H43" s="52"/>
    </row>
    <row r="44" ht="12.75">
      <c r="H44" s="52"/>
    </row>
    <row r="45" ht="12.75">
      <c r="H45" s="52"/>
    </row>
    <row r="46" ht="12.75">
      <c r="H46" s="5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8"/>
  <sheetViews>
    <sheetView showGridLines="0" workbookViewId="0" topLeftCell="A1">
      <selection activeCell="F8" sqref="F8"/>
    </sheetView>
  </sheetViews>
  <sheetFormatPr defaultColWidth="9.140625" defaultRowHeight="12.75"/>
  <sheetData>
    <row r="6" spans="2:6" ht="12.75">
      <c r="B6" s="2"/>
      <c r="C6" s="42" t="s">
        <v>8</v>
      </c>
      <c r="D6" s="42" t="s">
        <v>9</v>
      </c>
      <c r="E6" s="42" t="s">
        <v>10</v>
      </c>
      <c r="F6" s="42" t="s">
        <v>20</v>
      </c>
    </row>
    <row r="7" spans="2:6" ht="12.75">
      <c r="B7" s="2" t="s">
        <v>21</v>
      </c>
      <c r="C7" s="40">
        <v>315.622080024985</v>
      </c>
      <c r="D7" s="40">
        <v>626.252173401707</v>
      </c>
      <c r="E7" s="40">
        <v>517.3352336187249</v>
      </c>
      <c r="F7" s="3">
        <f>SUM(C7:E7)</f>
        <v>1459.2094870454168</v>
      </c>
    </row>
    <row r="8" spans="2:6" ht="12.75">
      <c r="B8" s="2" t="s">
        <v>22</v>
      </c>
      <c r="C8" s="41">
        <v>0.11800027356867523</v>
      </c>
      <c r="D8" s="41">
        <v>0.14811970673152414</v>
      </c>
      <c r="E8" s="41">
        <v>0.1073619893167447</v>
      </c>
      <c r="F8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showGridLines="0" workbookViewId="0" topLeftCell="F1">
      <selection activeCell="Q15" sqref="Q15"/>
    </sheetView>
  </sheetViews>
  <sheetFormatPr defaultColWidth="9.140625" defaultRowHeight="12.75"/>
  <cols>
    <col min="1" max="1" width="3.57421875" style="0" customWidth="1"/>
    <col min="2" max="2" width="10.421875" style="0" bestFit="1" customWidth="1"/>
    <col min="3" max="3" width="10.140625" style="0" bestFit="1" customWidth="1"/>
    <col min="5" max="5" width="11.57421875" style="0" customWidth="1"/>
    <col min="6" max="6" width="5.28125" style="0" customWidth="1"/>
  </cols>
  <sheetData>
    <row r="2" spans="2:16" ht="25.5">
      <c r="B2" s="2"/>
      <c r="C2" s="2" t="s">
        <v>35</v>
      </c>
      <c r="D2" s="2" t="s">
        <v>36</v>
      </c>
      <c r="E2" s="2" t="s">
        <v>37</v>
      </c>
      <c r="P2" s="45" t="s">
        <v>39</v>
      </c>
    </row>
    <row r="3" spans="2:5" ht="12.75">
      <c r="B3" s="2" t="s">
        <v>23</v>
      </c>
      <c r="C3" s="3">
        <v>115543.14329285474</v>
      </c>
      <c r="D3" s="3">
        <v>35080.51104642968</v>
      </c>
      <c r="E3" s="2">
        <v>90</v>
      </c>
    </row>
    <row r="4" spans="2:5" ht="12.75">
      <c r="B4" s="2" t="s">
        <v>24</v>
      </c>
      <c r="C4" s="3">
        <v>139765.73975996344</v>
      </c>
      <c r="D4" s="3">
        <v>38625.38308307742</v>
      </c>
      <c r="E4" s="2">
        <v>108</v>
      </c>
    </row>
    <row r="5" spans="2:16" ht="12.75">
      <c r="B5" s="2" t="s">
        <v>25</v>
      </c>
      <c r="C5" s="3">
        <v>99875.54973023152</v>
      </c>
      <c r="D5" s="3">
        <v>31228.478764711555</v>
      </c>
      <c r="E5" s="2">
        <v>77</v>
      </c>
      <c r="J5" t="s">
        <v>38</v>
      </c>
      <c r="K5" t="s">
        <v>38</v>
      </c>
      <c r="P5" s="44"/>
    </row>
    <row r="6" spans="2:5" ht="12.75">
      <c r="B6" s="2" t="s">
        <v>26</v>
      </c>
      <c r="C6" s="3">
        <v>87888.42137853787</v>
      </c>
      <c r="D6" s="3">
        <v>28920.330043828195</v>
      </c>
      <c r="E6" s="2">
        <v>68</v>
      </c>
    </row>
    <row r="7" spans="2:5" ht="12.75">
      <c r="B7" s="2" t="s">
        <v>27</v>
      </c>
      <c r="C7" s="3">
        <v>102583.11196780324</v>
      </c>
      <c r="D7" s="3">
        <v>26483.721842308383</v>
      </c>
      <c r="E7" s="2">
        <v>80</v>
      </c>
    </row>
    <row r="8" spans="2:7" ht="12.75">
      <c r="B8" s="2" t="s">
        <v>28</v>
      </c>
      <c r="C8" s="3">
        <v>82232.97654865781</v>
      </c>
      <c r="D8" s="3">
        <v>26890.8349790997</v>
      </c>
      <c r="E8" s="2">
        <v>64</v>
      </c>
      <c r="G8" t="s">
        <v>38</v>
      </c>
    </row>
    <row r="9" spans="2:5" ht="12.75">
      <c r="B9" s="2" t="s">
        <v>29</v>
      </c>
      <c r="C9" s="3">
        <v>139978.96499501733</v>
      </c>
      <c r="D9" s="3">
        <v>39791.41450539644</v>
      </c>
      <c r="E9" s="2">
        <v>109</v>
      </c>
    </row>
    <row r="10" spans="2:5" ht="12.75">
      <c r="B10" s="2" t="s">
        <v>30</v>
      </c>
      <c r="C10" s="3">
        <v>125715.22986635896</v>
      </c>
      <c r="D10" s="3">
        <v>37616.88092770191</v>
      </c>
      <c r="E10" s="2">
        <v>98</v>
      </c>
    </row>
    <row r="11" spans="2:5" ht="12.75">
      <c r="B11" s="2" t="s">
        <v>31</v>
      </c>
      <c r="C11" s="3">
        <v>74590.11345961393</v>
      </c>
      <c r="D11" s="3">
        <v>20410.035577136023</v>
      </c>
      <c r="E11" s="2">
        <v>58</v>
      </c>
    </row>
    <row r="12" spans="2:5" ht="12.75">
      <c r="B12" s="2" t="s">
        <v>32</v>
      </c>
      <c r="C12" s="3">
        <v>141238.95483754878</v>
      </c>
      <c r="D12" s="3">
        <v>37064.28564923162</v>
      </c>
      <c r="E12" s="2">
        <v>110</v>
      </c>
    </row>
    <row r="13" spans="2:5" ht="12.75">
      <c r="B13" s="2" t="s">
        <v>33</v>
      </c>
      <c r="C13" s="3">
        <v>144308.66535176183</v>
      </c>
      <c r="D13" s="3">
        <v>46942.07746435996</v>
      </c>
      <c r="E13" s="2">
        <v>112</v>
      </c>
    </row>
    <row r="14" spans="2:5" ht="12.75">
      <c r="B14" s="2" t="s">
        <v>34</v>
      </c>
      <c r="C14" s="3">
        <v>72352.83691077035</v>
      </c>
      <c r="D14" s="3">
        <v>22217.16364772017</v>
      </c>
      <c r="E14" s="2">
        <v>56</v>
      </c>
    </row>
    <row r="21" ht="25.5">
      <c r="P21" s="45" t="s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I34"/>
  <sheetViews>
    <sheetView workbookViewId="0" topLeftCell="B1">
      <selection activeCell="F40" sqref="F40"/>
    </sheetView>
  </sheetViews>
  <sheetFormatPr defaultColWidth="9.140625" defaultRowHeight="12.75"/>
  <cols>
    <col min="3" max="3" width="11.57421875" style="0" customWidth="1"/>
    <col min="4" max="9" width="11.7109375" style="0" customWidth="1"/>
  </cols>
  <sheetData>
    <row r="3" ht="13.5" thickBot="1"/>
    <row r="4" spans="3:9" ht="13.5" thickBot="1">
      <c r="C4" s="15"/>
      <c r="D4" s="14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3:9" ht="12.75">
      <c r="C5" s="6" t="s">
        <v>8</v>
      </c>
      <c r="D5" s="9">
        <v>11873.667132901355</v>
      </c>
      <c r="E5" s="10">
        <v>6285.572079040464</v>
      </c>
      <c r="F5" s="10">
        <v>11889.659448016442</v>
      </c>
      <c r="G5" s="10">
        <v>1562.4392460800557</v>
      </c>
      <c r="H5" s="10">
        <v>3101.188153234367</v>
      </c>
      <c r="I5" s="11">
        <v>10372.6058673451</v>
      </c>
    </row>
    <row r="6" spans="3:9" ht="12.75">
      <c r="C6" s="6" t="s">
        <v>9</v>
      </c>
      <c r="D6" s="12">
        <v>12224.654117838256</v>
      </c>
      <c r="E6" s="5">
        <v>9185.102742751613</v>
      </c>
      <c r="F6" s="5">
        <v>2471.179922000801</v>
      </c>
      <c r="G6" s="5">
        <v>4847.521540884024</v>
      </c>
      <c r="H6" s="5">
        <v>11492.77602719224</v>
      </c>
      <c r="I6" s="13">
        <v>165.10307796698044</v>
      </c>
    </row>
    <row r="7" spans="3:9" ht="12.75">
      <c r="C7" s="6" t="s">
        <v>10</v>
      </c>
      <c r="D7" s="12">
        <v>6661.548126400718</v>
      </c>
      <c r="E7" s="5">
        <v>3020.5974669634384</v>
      </c>
      <c r="F7" s="5">
        <v>4.656607741463561</v>
      </c>
      <c r="G7" s="5">
        <v>9345.99170184187</v>
      </c>
      <c r="H7" s="5">
        <v>12020.753851858677</v>
      </c>
      <c r="I7" s="13">
        <v>1333.5965240551202</v>
      </c>
    </row>
    <row r="8" spans="3:9" ht="12.75">
      <c r="C8" s="6" t="s">
        <v>11</v>
      </c>
      <c r="D8" s="12">
        <v>5901.53675514366</v>
      </c>
      <c r="E8" s="5">
        <v>1687.9546562825585</v>
      </c>
      <c r="F8" s="5">
        <v>6850.67725058501</v>
      </c>
      <c r="G8" s="5">
        <v>9512.539030379983</v>
      </c>
      <c r="H8" s="5">
        <v>1453.8005376229498</v>
      </c>
      <c r="I8" s="13">
        <v>7265.605538031943</v>
      </c>
    </row>
    <row r="9" spans="3:9" ht="12.75">
      <c r="C9" s="6" t="s">
        <v>12</v>
      </c>
      <c r="D9" s="12">
        <v>7535.649406681964</v>
      </c>
      <c r="E9" s="5">
        <v>3531.007506759469</v>
      </c>
      <c r="F9" s="5">
        <v>7051.236330278902</v>
      </c>
      <c r="G9" s="5">
        <v>1924.4860819702042</v>
      </c>
      <c r="H9" s="5">
        <v>2204.6944135355384</v>
      </c>
      <c r="I9" s="13">
        <v>7376.736841622213</v>
      </c>
    </row>
    <row r="10" spans="3:9" ht="12.75">
      <c r="C10" s="6" t="s">
        <v>13</v>
      </c>
      <c r="D10" s="12">
        <v>8512.058897383144</v>
      </c>
      <c r="E10" s="5">
        <v>7387.027493900504</v>
      </c>
      <c r="F10" s="5">
        <v>11823.12161837191</v>
      </c>
      <c r="G10" s="5">
        <v>9282.7721176997</v>
      </c>
      <c r="H10" s="5">
        <v>11541.245819306188</v>
      </c>
      <c r="I10" s="13">
        <v>10970.027978528533</v>
      </c>
    </row>
    <row r="11" spans="3:9" ht="12.75">
      <c r="C11" s="6" t="s">
        <v>14</v>
      </c>
      <c r="D11" s="12">
        <v>830.5307098382013</v>
      </c>
      <c r="E11" s="5">
        <v>2613.387697106464</v>
      </c>
      <c r="F11" s="5">
        <v>5948.7621919554795</v>
      </c>
      <c r="G11" s="5">
        <v>1189.7767111260182</v>
      </c>
      <c r="H11" s="5">
        <v>9175.43472277276</v>
      </c>
      <c r="I11" s="13">
        <v>8652.465290925109</v>
      </c>
    </row>
    <row r="12" spans="3:9" ht="12.75">
      <c r="C12" s="6" t="s">
        <v>15</v>
      </c>
      <c r="D12" s="12">
        <v>8141.257056401382</v>
      </c>
      <c r="E12" s="5">
        <v>965.420699829694</v>
      </c>
      <c r="F12" s="5">
        <v>2200.3679430391635</v>
      </c>
      <c r="G12" s="5">
        <v>6360.3288116056</v>
      </c>
      <c r="H12" s="5">
        <v>5993.447678054793</v>
      </c>
      <c r="I12" s="13">
        <v>11834.374565288233</v>
      </c>
    </row>
    <row r="13" spans="3:9" ht="12.75">
      <c r="C13" s="6" t="s">
        <v>16</v>
      </c>
      <c r="D13" s="12">
        <v>1401.7152594645293</v>
      </c>
      <c r="E13" s="5">
        <v>1286.8532106097553</v>
      </c>
      <c r="F13" s="5">
        <v>614.8335790578742</v>
      </c>
      <c r="G13" s="5">
        <v>426.4001502882814</v>
      </c>
      <c r="H13" s="5">
        <v>10493.054235220809</v>
      </c>
      <c r="I13" s="13">
        <v>1781.7994092914382</v>
      </c>
    </row>
    <row r="14" spans="3:9" ht="12.75">
      <c r="C14" s="6" t="s">
        <v>17</v>
      </c>
      <c r="D14" s="12">
        <v>10031.63873988002</v>
      </c>
      <c r="E14" s="5">
        <v>217.63994627402468</v>
      </c>
      <c r="F14" s="5">
        <v>42.455614053694916</v>
      </c>
      <c r="G14" s="5">
        <v>8942.95418270985</v>
      </c>
      <c r="H14" s="5">
        <v>5364.664560563626</v>
      </c>
      <c r="I14" s="13">
        <v>8210.314735536711</v>
      </c>
    </row>
    <row r="15" spans="3:9" ht="12.75">
      <c r="C15" s="6" t="s">
        <v>18</v>
      </c>
      <c r="D15" s="12">
        <v>6362.19046624974</v>
      </c>
      <c r="E15" s="5">
        <v>9240.685264180851</v>
      </c>
      <c r="F15" s="5">
        <v>89.33581367468668</v>
      </c>
      <c r="G15" s="5">
        <v>7354.452961753965</v>
      </c>
      <c r="H15" s="5">
        <v>1618.361070548562</v>
      </c>
      <c r="I15" s="13">
        <v>5955.794344965594</v>
      </c>
    </row>
    <row r="16" spans="3:9" ht="13.5" thickBot="1">
      <c r="C16" s="16" t="s">
        <v>19</v>
      </c>
      <c r="D16" s="17">
        <v>2450.88826201941</v>
      </c>
      <c r="E16" s="18">
        <v>9293.485898693201</v>
      </c>
      <c r="F16" s="18">
        <v>7801.293645657889</v>
      </c>
      <c r="G16" s="18">
        <v>606.3247470976186</v>
      </c>
      <c r="H16" s="18">
        <v>5367.724744914001</v>
      </c>
      <c r="I16" s="19">
        <v>5056.442411891669</v>
      </c>
    </row>
    <row r="17" spans="3:9" ht="13.5" thickBot="1">
      <c r="C17" s="15" t="s">
        <v>20</v>
      </c>
      <c r="D17" s="20">
        <f aca="true" t="shared" si="0" ref="D17:I17">SUM(D5:D16)</f>
        <v>81927.33493020237</v>
      </c>
      <c r="E17" s="21">
        <f t="shared" si="0"/>
        <v>54714.73466239204</v>
      </c>
      <c r="F17" s="21">
        <f t="shared" si="0"/>
        <v>56787.57996443332</v>
      </c>
      <c r="G17" s="21">
        <f t="shared" si="0"/>
        <v>61355.98728343717</v>
      </c>
      <c r="H17" s="21">
        <f t="shared" si="0"/>
        <v>79827.1458148245</v>
      </c>
      <c r="I17" s="22">
        <f t="shared" si="0"/>
        <v>78974.86658544863</v>
      </c>
    </row>
    <row r="20" ht="13.5" thickBot="1"/>
    <row r="21" spans="3:9" ht="13.5" thickBot="1">
      <c r="C21" s="23"/>
      <c r="D21" s="24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6" t="s">
        <v>7</v>
      </c>
    </row>
    <row r="22" spans="3:9" ht="12.75">
      <c r="C22" s="27" t="s">
        <v>8</v>
      </c>
      <c r="D22" s="29">
        <v>11873.667132901355</v>
      </c>
      <c r="E22" s="30">
        <v>6285.572079040464</v>
      </c>
      <c r="F22" s="30">
        <v>11889.659448016442</v>
      </c>
      <c r="G22" s="30">
        <v>1562.4392460800557</v>
      </c>
      <c r="H22" s="30">
        <v>3101.188153234367</v>
      </c>
      <c r="I22" s="31">
        <v>10372.6058673451</v>
      </c>
    </row>
    <row r="23" spans="3:9" ht="12.75">
      <c r="C23" s="27" t="s">
        <v>9</v>
      </c>
      <c r="D23" s="32">
        <v>12224.654117838256</v>
      </c>
      <c r="E23" s="4">
        <v>9185.102742751613</v>
      </c>
      <c r="F23" s="4">
        <v>2471.179922000801</v>
      </c>
      <c r="G23" s="4">
        <v>4847.521540884024</v>
      </c>
      <c r="H23" s="4">
        <v>11492.77602719224</v>
      </c>
      <c r="I23" s="33">
        <v>165.10307796698044</v>
      </c>
    </row>
    <row r="24" spans="3:9" ht="12.75">
      <c r="C24" s="27" t="s">
        <v>10</v>
      </c>
      <c r="D24" s="32">
        <v>6661.548126400718</v>
      </c>
      <c r="E24" s="4">
        <v>3020.5974669634384</v>
      </c>
      <c r="F24" s="4">
        <v>4.656607741463561</v>
      </c>
      <c r="G24" s="4">
        <v>9345.99170184187</v>
      </c>
      <c r="H24" s="4">
        <v>12020.753851858677</v>
      </c>
      <c r="I24" s="33">
        <v>1333.5965240551202</v>
      </c>
    </row>
    <row r="25" spans="3:9" ht="12.75">
      <c r="C25" s="27" t="s">
        <v>11</v>
      </c>
      <c r="D25" s="32">
        <v>5901.53675514366</v>
      </c>
      <c r="E25" s="4">
        <v>1687.9546562825585</v>
      </c>
      <c r="F25" s="4">
        <v>6850.67725058501</v>
      </c>
      <c r="G25" s="4">
        <v>9512.539030379983</v>
      </c>
      <c r="H25" s="4">
        <v>1453.8005376229498</v>
      </c>
      <c r="I25" s="33">
        <v>7265.605538031943</v>
      </c>
    </row>
    <row r="26" spans="3:9" ht="12.75">
      <c r="C26" s="27" t="s">
        <v>12</v>
      </c>
      <c r="D26" s="32">
        <v>7535.649406681964</v>
      </c>
      <c r="E26" s="4">
        <v>3531.007506759469</v>
      </c>
      <c r="F26" s="4">
        <v>7051.236330278902</v>
      </c>
      <c r="G26" s="4">
        <v>1924.4860819702042</v>
      </c>
      <c r="H26" s="4">
        <v>2204.6944135355384</v>
      </c>
      <c r="I26" s="33">
        <v>7376.736841622213</v>
      </c>
    </row>
    <row r="27" spans="3:9" ht="12.75">
      <c r="C27" s="27" t="s">
        <v>13</v>
      </c>
      <c r="D27" s="32">
        <v>8512.058897383144</v>
      </c>
      <c r="E27" s="4">
        <v>7387.027493900504</v>
      </c>
      <c r="F27" s="4">
        <v>11823.12161837191</v>
      </c>
      <c r="G27" s="4">
        <v>9282.7721176997</v>
      </c>
      <c r="H27" s="4">
        <v>11541.245819306188</v>
      </c>
      <c r="I27" s="33">
        <v>10970.027978528533</v>
      </c>
    </row>
    <row r="28" spans="3:9" ht="12.75">
      <c r="C28" s="27" t="s">
        <v>14</v>
      </c>
      <c r="D28" s="32">
        <v>830.5307098382013</v>
      </c>
      <c r="E28" s="4">
        <v>2613.387697106464</v>
      </c>
      <c r="F28" s="4">
        <v>5948.7621919554795</v>
      </c>
      <c r="G28" s="4">
        <v>1189.7767111260182</v>
      </c>
      <c r="H28" s="4">
        <v>9175.43472277276</v>
      </c>
      <c r="I28" s="33">
        <v>8652.465290925109</v>
      </c>
    </row>
    <row r="29" spans="3:9" ht="12.75">
      <c r="C29" s="27" t="s">
        <v>15</v>
      </c>
      <c r="D29" s="32">
        <v>8141.257056401382</v>
      </c>
      <c r="E29" s="4">
        <v>965.420699829694</v>
      </c>
      <c r="F29" s="4">
        <v>2200.3679430391635</v>
      </c>
      <c r="G29" s="4">
        <v>6360.3288116056</v>
      </c>
      <c r="H29" s="4">
        <v>5993.447678054793</v>
      </c>
      <c r="I29" s="33">
        <v>11834.374565288233</v>
      </c>
    </row>
    <row r="30" spans="3:9" ht="12.75">
      <c r="C30" s="27" t="s">
        <v>16</v>
      </c>
      <c r="D30" s="32">
        <v>1401.7152594645293</v>
      </c>
      <c r="E30" s="4">
        <v>1286.8532106097553</v>
      </c>
      <c r="F30" s="4">
        <v>614.8335790578742</v>
      </c>
      <c r="G30" s="4">
        <v>426.4001502882814</v>
      </c>
      <c r="H30" s="4">
        <v>10493.054235220809</v>
      </c>
      <c r="I30" s="33">
        <v>1781.7994092914382</v>
      </c>
    </row>
    <row r="31" spans="3:9" ht="12.75">
      <c r="C31" s="27" t="s">
        <v>17</v>
      </c>
      <c r="D31" s="32">
        <v>10031.63873988002</v>
      </c>
      <c r="E31" s="4">
        <v>217.63994627402468</v>
      </c>
      <c r="F31" s="4">
        <v>42.455614053694916</v>
      </c>
      <c r="G31" s="4">
        <v>8942.95418270985</v>
      </c>
      <c r="H31" s="4">
        <v>5364.664560563626</v>
      </c>
      <c r="I31" s="33">
        <v>8210.314735536711</v>
      </c>
    </row>
    <row r="32" spans="3:9" ht="12.75">
      <c r="C32" s="27" t="s">
        <v>18</v>
      </c>
      <c r="D32" s="32">
        <v>6362.19046624974</v>
      </c>
      <c r="E32" s="4">
        <v>9240.685264180851</v>
      </c>
      <c r="F32" s="4">
        <v>89.33581367468668</v>
      </c>
      <c r="G32" s="4">
        <v>7354.452961753965</v>
      </c>
      <c r="H32" s="4">
        <v>1618.361070548562</v>
      </c>
      <c r="I32" s="33">
        <v>5955.794344965594</v>
      </c>
    </row>
    <row r="33" spans="3:9" ht="13.5" thickBot="1">
      <c r="C33" s="28" t="s">
        <v>19</v>
      </c>
      <c r="D33" s="34">
        <v>2450.88826201941</v>
      </c>
      <c r="E33" s="35">
        <v>9293.485898693201</v>
      </c>
      <c r="F33" s="35">
        <v>7801.293645657889</v>
      </c>
      <c r="G33" s="35">
        <v>606.3247470976186</v>
      </c>
      <c r="H33" s="35">
        <v>5367.724744914001</v>
      </c>
      <c r="I33" s="36">
        <v>5056.442411891669</v>
      </c>
    </row>
    <row r="34" spans="3:9" ht="13.5" thickBot="1">
      <c r="C34" s="23" t="s">
        <v>20</v>
      </c>
      <c r="D34" s="37">
        <f aca="true" t="shared" si="1" ref="D34:I34">SUM(D22:D33)</f>
        <v>81927.33493020237</v>
      </c>
      <c r="E34" s="38">
        <f t="shared" si="1"/>
        <v>54714.73466239204</v>
      </c>
      <c r="F34" s="38">
        <f t="shared" si="1"/>
        <v>56787.57996443332</v>
      </c>
      <c r="G34" s="38">
        <f t="shared" si="1"/>
        <v>61355.98728343717</v>
      </c>
      <c r="H34" s="38">
        <f t="shared" si="1"/>
        <v>79827.1458148245</v>
      </c>
      <c r="I34" s="39">
        <f t="shared" si="1"/>
        <v>78974.86658544863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I34"/>
  <sheetViews>
    <sheetView showGridLines="0" showRowColHeaders="0" workbookViewId="0" topLeftCell="A1">
      <selection activeCell="D42" sqref="D42"/>
    </sheetView>
  </sheetViews>
  <sheetFormatPr defaultColWidth="9.140625" defaultRowHeight="12.75" zeroHeight="1"/>
  <cols>
    <col min="1" max="1" width="9.140625" style="46" customWidth="1"/>
    <col min="3" max="3" width="11.57421875" style="0" customWidth="1"/>
    <col min="4" max="9" width="11.7109375" style="0" customWidth="1"/>
    <col min="11" max="16384" width="0" style="0" hidden="1" customWidth="1"/>
  </cols>
  <sheetData>
    <row r="1" s="46" customFormat="1" ht="12.75"/>
    <row r="2" ht="12.75"/>
    <row r="3" ht="13.5" thickBot="1"/>
    <row r="4" spans="3:9" ht="13.5" thickBot="1">
      <c r="C4" s="15"/>
      <c r="D4" s="14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3:9" ht="12.75">
      <c r="C5" s="6" t="s">
        <v>8</v>
      </c>
      <c r="D5" s="9">
        <v>11873.667132901355</v>
      </c>
      <c r="E5" s="10">
        <v>6285.572079040464</v>
      </c>
      <c r="F5" s="10">
        <v>11889.659448016442</v>
      </c>
      <c r="G5" s="10">
        <v>1562.4392460800557</v>
      </c>
      <c r="H5" s="10">
        <v>3101.188153234367</v>
      </c>
      <c r="I5" s="11">
        <v>10372.6058673451</v>
      </c>
    </row>
    <row r="6" spans="3:9" ht="12.75">
      <c r="C6" s="6" t="s">
        <v>9</v>
      </c>
      <c r="D6" s="12">
        <v>12224.654117838256</v>
      </c>
      <c r="E6" s="5">
        <v>9185.102742751613</v>
      </c>
      <c r="F6" s="5">
        <v>2471.179922000801</v>
      </c>
      <c r="G6" s="5">
        <v>4847.521540884024</v>
      </c>
      <c r="H6" s="5">
        <v>11492.77602719224</v>
      </c>
      <c r="I6" s="13">
        <v>165.10307796698044</v>
      </c>
    </row>
    <row r="7" spans="3:9" ht="12.75">
      <c r="C7" s="6" t="s">
        <v>10</v>
      </c>
      <c r="D7" s="12">
        <v>6661.548126400718</v>
      </c>
      <c r="E7" s="5">
        <v>3020.5974669634384</v>
      </c>
      <c r="F7" s="5">
        <v>4.656607741463561</v>
      </c>
      <c r="G7" s="5">
        <v>9345.99170184187</v>
      </c>
      <c r="H7" s="5">
        <v>12020.753851858677</v>
      </c>
      <c r="I7" s="13">
        <v>1333.5965240551202</v>
      </c>
    </row>
    <row r="8" spans="3:9" ht="12.75">
      <c r="C8" s="6" t="s">
        <v>11</v>
      </c>
      <c r="D8" s="12">
        <v>5901.53675514366</v>
      </c>
      <c r="E8" s="5">
        <v>1687.9546562825585</v>
      </c>
      <c r="F8" s="5">
        <v>6850.67725058501</v>
      </c>
      <c r="G8" s="5">
        <v>9512.539030379983</v>
      </c>
      <c r="H8" s="5">
        <v>1453.8005376229498</v>
      </c>
      <c r="I8" s="13">
        <v>7265.605538031943</v>
      </c>
    </row>
    <row r="9" spans="3:9" ht="12.75">
      <c r="C9" s="6" t="s">
        <v>12</v>
      </c>
      <c r="D9" s="12">
        <v>7535.649406681964</v>
      </c>
      <c r="E9" s="5">
        <v>3531.007506759469</v>
      </c>
      <c r="F9" s="5">
        <v>7051.236330278902</v>
      </c>
      <c r="G9" s="5">
        <v>1924.4860819702042</v>
      </c>
      <c r="H9" s="5">
        <v>2204.6944135355384</v>
      </c>
      <c r="I9" s="13">
        <v>7376.736841622213</v>
      </c>
    </row>
    <row r="10" spans="3:9" ht="12.75">
      <c r="C10" s="6" t="s">
        <v>13</v>
      </c>
      <c r="D10" s="12">
        <v>8512.058897383144</v>
      </c>
      <c r="E10" s="5">
        <v>7387.027493900504</v>
      </c>
      <c r="F10" s="5">
        <v>11823.12161837191</v>
      </c>
      <c r="G10" s="5">
        <v>9282.7721176997</v>
      </c>
      <c r="H10" s="5">
        <v>11541.245819306188</v>
      </c>
      <c r="I10" s="13">
        <v>10970.027978528533</v>
      </c>
    </row>
    <row r="11" spans="3:9" ht="12.75">
      <c r="C11" s="6" t="s">
        <v>14</v>
      </c>
      <c r="D11" s="12">
        <v>830.5307098382013</v>
      </c>
      <c r="E11" s="5">
        <v>2613.387697106464</v>
      </c>
      <c r="F11" s="5">
        <v>5948.7621919554795</v>
      </c>
      <c r="G11" s="5">
        <v>1189.7767111260182</v>
      </c>
      <c r="H11" s="5">
        <v>9175.43472277276</v>
      </c>
      <c r="I11" s="13">
        <v>8652.465290925109</v>
      </c>
    </row>
    <row r="12" spans="3:9" ht="12.75">
      <c r="C12" s="6" t="s">
        <v>15</v>
      </c>
      <c r="D12" s="12">
        <v>8141.257056401382</v>
      </c>
      <c r="E12" s="5">
        <v>965.420699829694</v>
      </c>
      <c r="F12" s="5">
        <v>2200.3679430391635</v>
      </c>
      <c r="G12" s="5">
        <v>6360.3288116056</v>
      </c>
      <c r="H12" s="5">
        <v>5993.447678054793</v>
      </c>
      <c r="I12" s="13">
        <v>11834.374565288233</v>
      </c>
    </row>
    <row r="13" spans="3:9" ht="12.75">
      <c r="C13" s="6" t="s">
        <v>16</v>
      </c>
      <c r="D13" s="12">
        <v>1401.7152594645293</v>
      </c>
      <c r="E13" s="5">
        <v>1286.8532106097553</v>
      </c>
      <c r="F13" s="5">
        <v>614.8335790578742</v>
      </c>
      <c r="G13" s="5">
        <v>426.4001502882814</v>
      </c>
      <c r="H13" s="5">
        <v>10493.054235220809</v>
      </c>
      <c r="I13" s="13">
        <v>1781.7994092914382</v>
      </c>
    </row>
    <row r="14" spans="3:9" ht="12.75">
      <c r="C14" s="6" t="s">
        <v>17</v>
      </c>
      <c r="D14" s="12">
        <v>10031.63873988002</v>
      </c>
      <c r="E14" s="5">
        <v>217.63994627402468</v>
      </c>
      <c r="F14" s="5">
        <v>42.455614053694916</v>
      </c>
      <c r="G14" s="5">
        <v>8942.95418270985</v>
      </c>
      <c r="H14" s="5">
        <v>5364.664560563626</v>
      </c>
      <c r="I14" s="13">
        <v>8210.314735536711</v>
      </c>
    </row>
    <row r="15" spans="3:9" ht="12.75">
      <c r="C15" s="6" t="s">
        <v>18</v>
      </c>
      <c r="D15" s="12">
        <v>6362.19046624974</v>
      </c>
      <c r="E15" s="5">
        <v>9240.685264180851</v>
      </c>
      <c r="F15" s="5">
        <v>89.33581367468668</v>
      </c>
      <c r="G15" s="5">
        <v>7354.452961753965</v>
      </c>
      <c r="H15" s="5">
        <v>1618.361070548562</v>
      </c>
      <c r="I15" s="13">
        <v>5955.794344965594</v>
      </c>
    </row>
    <row r="16" spans="3:9" ht="13.5" thickBot="1">
      <c r="C16" s="16" t="s">
        <v>19</v>
      </c>
      <c r="D16" s="17">
        <v>2450.88826201941</v>
      </c>
      <c r="E16" s="18">
        <v>9293.485898693201</v>
      </c>
      <c r="F16" s="18">
        <v>7801.293645657889</v>
      </c>
      <c r="G16" s="18">
        <v>606.3247470976186</v>
      </c>
      <c r="H16" s="18">
        <v>5367.724744914001</v>
      </c>
      <c r="I16" s="19">
        <v>5056.442411891669</v>
      </c>
    </row>
    <row r="17" spans="3:9" ht="13.5" thickBot="1">
      <c r="C17" s="15" t="s">
        <v>20</v>
      </c>
      <c r="D17" s="20">
        <f aca="true" t="shared" si="0" ref="D17:I17">SUM(D5:D16)</f>
        <v>81927.33493020237</v>
      </c>
      <c r="E17" s="21">
        <f t="shared" si="0"/>
        <v>54714.73466239204</v>
      </c>
      <c r="F17" s="21">
        <f t="shared" si="0"/>
        <v>56787.57996443332</v>
      </c>
      <c r="G17" s="21">
        <f t="shared" si="0"/>
        <v>61355.98728343717</v>
      </c>
      <c r="H17" s="21">
        <f t="shared" si="0"/>
        <v>79827.1458148245</v>
      </c>
      <c r="I17" s="22">
        <f t="shared" si="0"/>
        <v>78974.86658544863</v>
      </c>
    </row>
    <row r="18" ht="12.75"/>
    <row r="19" ht="12.75"/>
    <row r="20" ht="13.5" thickBot="1"/>
    <row r="21" spans="3:9" ht="13.5" thickBot="1">
      <c r="C21" s="23"/>
      <c r="D21" s="24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6" t="s">
        <v>7</v>
      </c>
    </row>
    <row r="22" spans="3:9" ht="12.75">
      <c r="C22" s="27" t="s">
        <v>8</v>
      </c>
      <c r="D22" s="29">
        <v>11873.667132901355</v>
      </c>
      <c r="E22" s="30">
        <v>6285.572079040464</v>
      </c>
      <c r="F22" s="30">
        <v>11889.659448016442</v>
      </c>
      <c r="G22" s="30">
        <v>1562.4392460800557</v>
      </c>
      <c r="H22" s="30">
        <v>3101.188153234367</v>
      </c>
      <c r="I22" s="31">
        <v>10372.6058673451</v>
      </c>
    </row>
    <row r="23" spans="3:9" ht="12.75">
      <c r="C23" s="27" t="s">
        <v>9</v>
      </c>
      <c r="D23" s="32">
        <v>12224.654117838256</v>
      </c>
      <c r="E23" s="4">
        <v>9185.102742751613</v>
      </c>
      <c r="F23" s="4">
        <v>2471.179922000801</v>
      </c>
      <c r="G23" s="4">
        <v>4847.521540884024</v>
      </c>
      <c r="H23" s="4">
        <v>11492.77602719224</v>
      </c>
      <c r="I23" s="33">
        <v>165.10307796698044</v>
      </c>
    </row>
    <row r="24" spans="3:9" ht="12.75">
      <c r="C24" s="27" t="s">
        <v>10</v>
      </c>
      <c r="D24" s="32">
        <v>6661.548126400718</v>
      </c>
      <c r="E24" s="4">
        <v>3020.5974669634384</v>
      </c>
      <c r="F24" s="4">
        <v>4.656607741463561</v>
      </c>
      <c r="G24" s="4">
        <v>9345.99170184187</v>
      </c>
      <c r="H24" s="4">
        <v>12020.753851858677</v>
      </c>
      <c r="I24" s="33">
        <v>1333.5965240551202</v>
      </c>
    </row>
    <row r="25" spans="3:9" ht="12.75">
      <c r="C25" s="27" t="s">
        <v>11</v>
      </c>
      <c r="D25" s="32">
        <v>5901.53675514366</v>
      </c>
      <c r="E25" s="4">
        <v>1687.9546562825585</v>
      </c>
      <c r="F25" s="4">
        <v>6850.67725058501</v>
      </c>
      <c r="G25" s="4">
        <v>9512.539030379983</v>
      </c>
      <c r="H25" s="4">
        <v>1453.8005376229498</v>
      </c>
      <c r="I25" s="33">
        <v>7265.605538031943</v>
      </c>
    </row>
    <row r="26" spans="3:9" ht="12.75">
      <c r="C26" s="27" t="s">
        <v>12</v>
      </c>
      <c r="D26" s="32">
        <v>7535.649406681964</v>
      </c>
      <c r="E26" s="4">
        <v>3531.007506759469</v>
      </c>
      <c r="F26" s="4">
        <v>7051.236330278902</v>
      </c>
      <c r="G26" s="4">
        <v>1924.4860819702042</v>
      </c>
      <c r="H26" s="4">
        <v>2204.6944135355384</v>
      </c>
      <c r="I26" s="33">
        <v>7376.736841622213</v>
      </c>
    </row>
    <row r="27" spans="3:9" ht="12.75">
      <c r="C27" s="27" t="s">
        <v>13</v>
      </c>
      <c r="D27" s="32">
        <v>8512.058897383144</v>
      </c>
      <c r="E27" s="4">
        <v>7387.027493900504</v>
      </c>
      <c r="F27" s="4">
        <v>11823.12161837191</v>
      </c>
      <c r="G27" s="4">
        <v>9282.7721176997</v>
      </c>
      <c r="H27" s="4">
        <v>11541.245819306188</v>
      </c>
      <c r="I27" s="33">
        <v>10970.027978528533</v>
      </c>
    </row>
    <row r="28" spans="3:9" ht="12.75">
      <c r="C28" s="27" t="s">
        <v>14</v>
      </c>
      <c r="D28" s="32">
        <v>830.5307098382013</v>
      </c>
      <c r="E28" s="4">
        <v>2613.387697106464</v>
      </c>
      <c r="F28" s="4">
        <v>5948.7621919554795</v>
      </c>
      <c r="G28" s="4">
        <v>1189.7767111260182</v>
      </c>
      <c r="H28" s="4">
        <v>9175.43472277276</v>
      </c>
      <c r="I28" s="33">
        <v>8652.465290925109</v>
      </c>
    </row>
    <row r="29" spans="3:9" ht="12.75">
      <c r="C29" s="27" t="s">
        <v>15</v>
      </c>
      <c r="D29" s="32">
        <v>8141.257056401382</v>
      </c>
      <c r="E29" s="4">
        <v>965.420699829694</v>
      </c>
      <c r="F29" s="4">
        <v>2200.3679430391635</v>
      </c>
      <c r="G29" s="4">
        <v>6360.3288116056</v>
      </c>
      <c r="H29" s="4">
        <v>5993.447678054793</v>
      </c>
      <c r="I29" s="33">
        <v>11834.374565288233</v>
      </c>
    </row>
    <row r="30" spans="3:9" ht="12.75">
      <c r="C30" s="27" t="s">
        <v>16</v>
      </c>
      <c r="D30" s="32">
        <v>1401.7152594645293</v>
      </c>
      <c r="E30" s="4">
        <v>1286.8532106097553</v>
      </c>
      <c r="F30" s="4">
        <v>614.8335790578742</v>
      </c>
      <c r="G30" s="4">
        <v>426.4001502882814</v>
      </c>
      <c r="H30" s="4">
        <v>10493.054235220809</v>
      </c>
      <c r="I30" s="33">
        <v>1781.7994092914382</v>
      </c>
    </row>
    <row r="31" spans="3:9" ht="12.75">
      <c r="C31" s="27" t="s">
        <v>17</v>
      </c>
      <c r="D31" s="32">
        <v>10031.63873988002</v>
      </c>
      <c r="E31" s="4">
        <v>217.63994627402468</v>
      </c>
      <c r="F31" s="4">
        <v>42.455614053694916</v>
      </c>
      <c r="G31" s="4">
        <v>8942.95418270985</v>
      </c>
      <c r="H31" s="4">
        <v>5364.664560563626</v>
      </c>
      <c r="I31" s="33">
        <v>8210.314735536711</v>
      </c>
    </row>
    <row r="32" spans="3:9" ht="12.75">
      <c r="C32" s="27" t="s">
        <v>18</v>
      </c>
      <c r="D32" s="32">
        <v>6362.19046624974</v>
      </c>
      <c r="E32" s="4">
        <v>9240.685264180851</v>
      </c>
      <c r="F32" s="4">
        <v>89.33581367468668</v>
      </c>
      <c r="G32" s="4">
        <v>7354.452961753965</v>
      </c>
      <c r="H32" s="4">
        <v>1618.361070548562</v>
      </c>
      <c r="I32" s="33">
        <v>5955.794344965594</v>
      </c>
    </row>
    <row r="33" spans="3:9" ht="13.5" thickBot="1">
      <c r="C33" s="28" t="s">
        <v>19</v>
      </c>
      <c r="D33" s="34">
        <v>2450.88826201941</v>
      </c>
      <c r="E33" s="35">
        <v>9293.485898693201</v>
      </c>
      <c r="F33" s="35">
        <v>7801.293645657889</v>
      </c>
      <c r="G33" s="35">
        <v>606.3247470976186</v>
      </c>
      <c r="H33" s="35">
        <v>5367.724744914001</v>
      </c>
      <c r="I33" s="36">
        <v>5056.442411891669</v>
      </c>
    </row>
    <row r="34" spans="3:9" ht="13.5" thickBot="1">
      <c r="C34" s="23" t="s">
        <v>20</v>
      </c>
      <c r="D34" s="37">
        <f aca="true" t="shared" si="1" ref="D34:I34">SUM(D22:D33)</f>
        <v>81927.33493020237</v>
      </c>
      <c r="E34" s="38">
        <f t="shared" si="1"/>
        <v>54714.73466239204</v>
      </c>
      <c r="F34" s="38">
        <f t="shared" si="1"/>
        <v>56787.57996443332</v>
      </c>
      <c r="G34" s="38">
        <f t="shared" si="1"/>
        <v>61355.98728343717</v>
      </c>
      <c r="H34" s="38">
        <f t="shared" si="1"/>
        <v>79827.1458148245</v>
      </c>
      <c r="I34" s="39">
        <f t="shared" si="1"/>
        <v>78974.86658544863</v>
      </c>
    </row>
    <row r="35" ht="12.75"/>
    <row r="36" ht="12.75"/>
    <row r="37" ht="12.75"/>
    <row r="38" ht="12.75"/>
    <row r="39" ht="12.75"/>
    <row r="40" ht="12.75"/>
    <row r="41" ht="12.75"/>
    <row r="42" ht="12.75"/>
  </sheetData>
  <printOptions/>
  <pageMargins left="0.75" right="0.75" top="1" bottom="1" header="0.5" footer="0.5"/>
  <pageSetup orientation="portrait" paperSize="9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"/>
  <sheetViews>
    <sheetView workbookViewId="0" topLeftCell="A1">
      <selection activeCell="G12" sqref="G12"/>
    </sheetView>
  </sheetViews>
  <sheetFormatPr defaultColWidth="9.140625" defaultRowHeight="12.75"/>
  <cols>
    <col min="4" max="4" width="24.7109375" style="0" bestFit="1" customWidth="1"/>
    <col min="5" max="5" width="14.8515625" style="0" customWidth="1"/>
  </cols>
  <sheetData>
    <row r="2" spans="4:5" ht="12.75">
      <c r="D2" s="47" t="s">
        <v>46</v>
      </c>
      <c r="E2" s="47" t="s">
        <v>45</v>
      </c>
    </row>
    <row r="3" spans="2:5" ht="12.75">
      <c r="B3" t="s">
        <v>0</v>
      </c>
      <c r="C3" t="s">
        <v>1</v>
      </c>
      <c r="D3" s="1" t="s">
        <v>41</v>
      </c>
      <c r="E3" t="str">
        <f>CONCATENATE(B3,C3)</f>
        <v>tekst1tekst2</v>
      </c>
    </row>
    <row r="4" spans="2:5" ht="12.75">
      <c r="B4" t="s">
        <v>0</v>
      </c>
      <c r="C4" t="s">
        <v>1</v>
      </c>
      <c r="D4" s="1" t="s">
        <v>42</v>
      </c>
      <c r="E4" t="str">
        <f>CONCATENATE(B4," ",C4)</f>
        <v>tekst1 tekst2</v>
      </c>
    </row>
    <row r="5" spans="2:5" ht="12.75">
      <c r="B5" t="s">
        <v>0</v>
      </c>
      <c r="C5" t="s">
        <v>1</v>
      </c>
      <c r="D5" s="1" t="s">
        <v>43</v>
      </c>
      <c r="E5" t="str">
        <f>B5&amp;C5</f>
        <v>tekst1tekst2</v>
      </c>
    </row>
    <row r="6" spans="2:5" ht="12.75">
      <c r="B6" t="s">
        <v>0</v>
      </c>
      <c r="C6" t="s">
        <v>1</v>
      </c>
      <c r="D6" s="1" t="s">
        <v>44</v>
      </c>
      <c r="E6" t="str">
        <f>B6&amp;" "&amp;C6</f>
        <v>tekst1 tekst2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3"/>
  <sheetViews>
    <sheetView showGridLines="0" workbookViewId="0" topLeftCell="A1">
      <selection activeCell="P24" sqref="P24"/>
    </sheetView>
  </sheetViews>
  <sheetFormatPr defaultColWidth="9.140625" defaultRowHeight="12.75"/>
  <cols>
    <col min="1" max="1" width="2.8515625" style="0" customWidth="1"/>
    <col min="2" max="2" width="6.57421875" style="49" customWidth="1"/>
    <col min="5" max="5" width="2.8515625" style="0" customWidth="1"/>
  </cols>
  <sheetData>
    <row r="3" spans="2:4" ht="12.75">
      <c r="B3" s="50"/>
      <c r="C3" s="51" t="s">
        <v>47</v>
      </c>
      <c r="D3" s="51" t="s">
        <v>48</v>
      </c>
    </row>
    <row r="4" spans="2:4" ht="12.75">
      <c r="B4" s="50">
        <v>2002</v>
      </c>
      <c r="C4" s="48">
        <v>0.23103805592225118</v>
      </c>
      <c r="D4" s="48">
        <v>0.2556791302464336</v>
      </c>
    </row>
    <row r="5" spans="2:4" ht="12.75">
      <c r="B5" s="50">
        <v>2003</v>
      </c>
      <c r="C5" s="48">
        <v>0.24932770547283856</v>
      </c>
      <c r="D5" s="48">
        <v>0.24377036631599364</v>
      </c>
    </row>
    <row r="6" spans="2:4" ht="12.75">
      <c r="B6" s="50">
        <v>2004</v>
      </c>
      <c r="C6" s="48">
        <v>0.2422262169610095</v>
      </c>
      <c r="D6" s="48">
        <v>0.26193531304095774</v>
      </c>
    </row>
    <row r="7" spans="2:4" ht="12.75">
      <c r="B7" s="50">
        <v>2005</v>
      </c>
      <c r="C7" s="48">
        <v>0.25911570323071925</v>
      </c>
      <c r="D7" s="48">
        <v>0.24222986390444232</v>
      </c>
    </row>
    <row r="8" spans="2:4" ht="12.75">
      <c r="B8" s="50">
        <v>2006</v>
      </c>
      <c r="C8" s="48">
        <v>0.2695023653653795</v>
      </c>
      <c r="D8" s="48">
        <v>0.24072022288596087</v>
      </c>
    </row>
    <row r="9" spans="2:4" ht="12.75">
      <c r="B9" s="50">
        <v>2007</v>
      </c>
      <c r="C9" s="48">
        <v>0.2783033914959943</v>
      </c>
      <c r="D9" s="48">
        <v>0.2428308570199117</v>
      </c>
    </row>
    <row r="10" spans="2:4" ht="12.75">
      <c r="B10" s="50">
        <v>2008</v>
      </c>
      <c r="C10" s="48">
        <v>0.26263123715345404</v>
      </c>
      <c r="D10" s="48">
        <v>0.26963714230295227</v>
      </c>
    </row>
    <row r="11" spans="2:4" ht="12.75">
      <c r="B11" s="50">
        <v>2009</v>
      </c>
      <c r="C11" s="48">
        <v>0.2816459512912251</v>
      </c>
      <c r="D11" s="48">
        <v>0.259341458275688</v>
      </c>
    </row>
    <row r="12" spans="2:4" ht="12.75">
      <c r="B12" s="50">
        <v>2010</v>
      </c>
      <c r="C12" s="48">
        <v>0.2830888876218323</v>
      </c>
      <c r="D12" s="48">
        <v>0.2499138141262983</v>
      </c>
    </row>
    <row r="13" spans="2:4" ht="12.75">
      <c r="B13" s="50">
        <v>2011</v>
      </c>
      <c r="C13" s="48">
        <v>0.27778160029988186</v>
      </c>
      <c r="D13" s="48">
        <v>0.27230942193463037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13"/>
  <sheetViews>
    <sheetView showGridLines="0" workbookViewId="0" topLeftCell="A1">
      <selection activeCell="P15" sqref="P15"/>
    </sheetView>
  </sheetViews>
  <sheetFormatPr defaultColWidth="9.140625" defaultRowHeight="12.75"/>
  <cols>
    <col min="1" max="1" width="5.00390625" style="0" customWidth="1"/>
    <col min="2" max="2" width="6.57421875" style="49" customWidth="1"/>
  </cols>
  <sheetData>
    <row r="3" spans="2:3" ht="12.75">
      <c r="B3" s="50"/>
      <c r="C3" s="51" t="s">
        <v>47</v>
      </c>
    </row>
    <row r="4" spans="2:3" ht="12.75">
      <c r="B4" s="50">
        <v>2002</v>
      </c>
      <c r="C4" s="48">
        <v>0.23103805592225118</v>
      </c>
    </row>
    <row r="5" spans="2:3" ht="12.75">
      <c r="B5" s="50">
        <v>2003</v>
      </c>
      <c r="C5" s="48">
        <v>0.24932770547283856</v>
      </c>
    </row>
    <row r="6" spans="2:3" ht="12.75">
      <c r="B6" s="50">
        <v>2004</v>
      </c>
      <c r="C6" s="48">
        <v>0.2422262169610095</v>
      </c>
    </row>
    <row r="7" spans="2:3" ht="12.75">
      <c r="B7" s="50">
        <v>2005</v>
      </c>
      <c r="C7" s="48">
        <v>0.25911570323071925</v>
      </c>
    </row>
    <row r="8" spans="2:3" ht="12.75">
      <c r="B8" s="50">
        <v>2006</v>
      </c>
      <c r="C8" s="48">
        <v>0.2695023653653795</v>
      </c>
    </row>
    <row r="9" spans="2:3" ht="12.75">
      <c r="B9" s="50">
        <v>2007</v>
      </c>
      <c r="C9" s="48">
        <v>0.2783033914959943</v>
      </c>
    </row>
    <row r="10" spans="2:3" ht="12.75">
      <c r="B10" s="50">
        <v>2008</v>
      </c>
      <c r="C10" s="48">
        <v>0.26263123715345404</v>
      </c>
    </row>
    <row r="11" spans="2:3" ht="12.75">
      <c r="B11" s="50">
        <v>2009</v>
      </c>
      <c r="C11" s="48">
        <v>0.2816459512912251</v>
      </c>
    </row>
    <row r="12" spans="2:3" ht="12.75">
      <c r="B12" s="50">
        <v>2010</v>
      </c>
      <c r="C12" s="48">
        <v>0.2830888876218323</v>
      </c>
    </row>
    <row r="13" spans="2:3" ht="12.75">
      <c r="B13" s="50">
        <v>2011</v>
      </c>
      <c r="C13" s="48">
        <v>0.27778160029988186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61" customWidth="1"/>
    <col min="2" max="2" width="10.28125" style="61" customWidth="1"/>
    <col min="3" max="5" width="12.421875" style="61" bestFit="1" customWidth="1"/>
    <col min="6" max="7" width="9.140625" style="61" customWidth="1"/>
    <col min="8" max="8" width="12.140625" style="61" bestFit="1" customWidth="1"/>
    <col min="9" max="10" width="9.140625" style="61" customWidth="1"/>
    <col min="11" max="11" width="10.421875" style="61" bestFit="1" customWidth="1"/>
    <col min="12" max="14" width="12.421875" style="61" bestFit="1" customWidth="1"/>
    <col min="15" max="16" width="9.140625" style="61" customWidth="1"/>
    <col min="17" max="17" width="12.140625" style="61" bestFit="1" customWidth="1"/>
    <col min="18" max="16384" width="9.140625" style="61" customWidth="1"/>
  </cols>
  <sheetData>
    <row r="1" ht="12.75">
      <c r="J1" s="52"/>
    </row>
    <row r="2" spans="2:18" ht="12.75">
      <c r="B2" s="53"/>
      <c r="C2" s="54" t="s">
        <v>49</v>
      </c>
      <c r="D2" s="54" t="s">
        <v>50</v>
      </c>
      <c r="E2" s="54" t="s">
        <v>51</v>
      </c>
      <c r="G2" s="55"/>
      <c r="H2" s="56" t="s">
        <v>52</v>
      </c>
      <c r="J2" s="52"/>
      <c r="K2" s="55"/>
      <c r="L2" s="56" t="s">
        <v>49</v>
      </c>
      <c r="M2" s="56" t="s">
        <v>50</v>
      </c>
      <c r="N2" s="56" t="s">
        <v>51</v>
      </c>
      <c r="P2" s="55"/>
      <c r="Q2" s="56" t="s">
        <v>52</v>
      </c>
      <c r="R2" s="57"/>
    </row>
    <row r="3" spans="2:17" ht="12.75">
      <c r="B3" s="58" t="s">
        <v>23</v>
      </c>
      <c r="C3" s="59">
        <v>0.21529350520135</v>
      </c>
      <c r="D3" s="59">
        <v>0.36304061052741754</v>
      </c>
      <c r="E3" s="59">
        <v>0.252602057629328</v>
      </c>
      <c r="G3" s="58" t="s">
        <v>53</v>
      </c>
      <c r="H3" s="49">
        <v>0.5689</v>
      </c>
      <c r="J3" s="52"/>
      <c r="K3" s="60" t="s">
        <v>23</v>
      </c>
      <c r="L3" s="59">
        <v>0.21529350520135</v>
      </c>
      <c r="M3" s="59">
        <v>0.36304061052741754</v>
      </c>
      <c r="N3" s="59">
        <v>0.252602057629328</v>
      </c>
      <c r="P3" s="58" t="s">
        <v>53</v>
      </c>
      <c r="Q3" s="49">
        <v>0.5689</v>
      </c>
    </row>
    <row r="4" spans="2:17" ht="12.75">
      <c r="B4" s="58" t="s">
        <v>24</v>
      </c>
      <c r="C4" s="59">
        <v>0.24051691889668</v>
      </c>
      <c r="D4" s="59">
        <v>0.20033761946015374</v>
      </c>
      <c r="E4" s="59">
        <v>0.3565438992174676</v>
      </c>
      <c r="G4" s="58" t="s">
        <v>54</v>
      </c>
      <c r="H4" s="49">
        <v>0.5689</v>
      </c>
      <c r="J4" s="52"/>
      <c r="K4" s="60" t="s">
        <v>24</v>
      </c>
      <c r="L4" s="59">
        <v>0.24051691889668</v>
      </c>
      <c r="M4" s="59">
        <v>0.20033761946015374</v>
      </c>
      <c r="N4" s="59">
        <v>0.3565438992174676</v>
      </c>
      <c r="P4" s="58" t="s">
        <v>54</v>
      </c>
      <c r="Q4" s="49">
        <v>0.5689</v>
      </c>
    </row>
    <row r="5" spans="2:17" ht="12.75">
      <c r="B5" s="58" t="s">
        <v>25</v>
      </c>
      <c r="C5" s="59">
        <v>0.299467027233584</v>
      </c>
      <c r="D5" s="59">
        <v>0.33859562809997706</v>
      </c>
      <c r="E5" s="59">
        <v>0.32556144464352954</v>
      </c>
      <c r="G5" s="58" t="s">
        <v>55</v>
      </c>
      <c r="H5" s="49">
        <v>0.5689</v>
      </c>
      <c r="J5" s="52"/>
      <c r="K5" s="60" t="s">
        <v>25</v>
      </c>
      <c r="L5" s="59">
        <v>0.299467027233584</v>
      </c>
      <c r="M5" s="59">
        <v>0.33859562809997706</v>
      </c>
      <c r="N5" s="59">
        <v>0.32556144464352954</v>
      </c>
      <c r="P5" s="58" t="s">
        <v>55</v>
      </c>
      <c r="Q5" s="49">
        <v>0.5689</v>
      </c>
    </row>
    <row r="6" spans="2:17" ht="12.75">
      <c r="B6" s="58" t="s">
        <v>26</v>
      </c>
      <c r="C6" s="59">
        <v>0.32590377713409174</v>
      </c>
      <c r="D6" s="59">
        <v>0.30093613222930965</v>
      </c>
      <c r="E6" s="59">
        <v>0.20539061181916846</v>
      </c>
      <c r="G6" s="58" t="s">
        <v>56</v>
      </c>
      <c r="H6" s="49">
        <v>0.5689</v>
      </c>
      <c r="J6" s="52"/>
      <c r="K6" s="60" t="s">
        <v>26</v>
      </c>
      <c r="L6" s="59">
        <v>0.32590377713409174</v>
      </c>
      <c r="M6" s="59">
        <v>0.30093613222930965</v>
      </c>
      <c r="N6" s="59">
        <v>0.20539061181916846</v>
      </c>
      <c r="P6" s="58" t="s">
        <v>56</v>
      </c>
      <c r="Q6" s="49">
        <v>0.5689</v>
      </c>
    </row>
    <row r="7" spans="2:17" ht="12.75">
      <c r="B7" s="58" t="s">
        <v>27</v>
      </c>
      <c r="C7" s="59">
        <v>0.2797504623531618</v>
      </c>
      <c r="D7" s="59">
        <v>0.23347272870850194</v>
      </c>
      <c r="E7" s="59">
        <v>0.30752643064386215</v>
      </c>
      <c r="G7" s="58" t="s">
        <v>57</v>
      </c>
      <c r="H7" s="49">
        <v>0.5689</v>
      </c>
      <c r="J7" s="52"/>
      <c r="K7" s="60" t="s">
        <v>27</v>
      </c>
      <c r="L7" s="59">
        <v>0.2797504623531618</v>
      </c>
      <c r="M7" s="59">
        <v>0.23347272870850194</v>
      </c>
      <c r="N7" s="59">
        <v>0.30752643064386215</v>
      </c>
      <c r="P7" s="58" t="s">
        <v>57</v>
      </c>
      <c r="Q7" s="49">
        <v>0.5689</v>
      </c>
    </row>
    <row r="8" spans="2:17" ht="12.75">
      <c r="B8" s="58" t="s">
        <v>28</v>
      </c>
      <c r="C8" s="59">
        <v>0.24421696639284635</v>
      </c>
      <c r="D8" s="59">
        <v>0.341685767300533</v>
      </c>
      <c r="E8" s="59">
        <v>0.2878894554400273</v>
      </c>
      <c r="G8" s="58" t="s">
        <v>58</v>
      </c>
      <c r="H8" s="49">
        <v>0.5689</v>
      </c>
      <c r="J8" s="52"/>
      <c r="K8" s="60" t="s">
        <v>28</v>
      </c>
      <c r="L8" s="59">
        <v>0.24421696639284635</v>
      </c>
      <c r="M8" s="59">
        <v>0.341685767300533</v>
      </c>
      <c r="N8" s="59">
        <v>0.2878894554400273</v>
      </c>
      <c r="P8" s="58" t="s">
        <v>58</v>
      </c>
      <c r="Q8" s="49">
        <v>0.5689</v>
      </c>
    </row>
    <row r="9" spans="2:17" ht="12.75">
      <c r="B9" s="58" t="s">
        <v>29</v>
      </c>
      <c r="C9" s="59">
        <v>0.2697930911555189</v>
      </c>
      <c r="D9" s="59">
        <v>0.3205693619991723</v>
      </c>
      <c r="E9" s="59">
        <v>0.2893646534054888</v>
      </c>
      <c r="G9" s="58" t="s">
        <v>59</v>
      </c>
      <c r="H9" s="49">
        <v>0.5669</v>
      </c>
      <c r="J9" s="52"/>
      <c r="K9" s="60" t="s">
        <v>29</v>
      </c>
      <c r="L9" s="59">
        <v>0.2697930911555189</v>
      </c>
      <c r="M9" s="59">
        <v>0.3205693619991723</v>
      </c>
      <c r="N9" s="59">
        <v>0.2893646534054888</v>
      </c>
      <c r="P9" s="58" t="s">
        <v>59</v>
      </c>
      <c r="Q9" s="49">
        <v>0.5669</v>
      </c>
    </row>
    <row r="10" spans="2:17" ht="12.75">
      <c r="B10" s="58" t="s">
        <v>30</v>
      </c>
      <c r="C10" s="59">
        <v>0.20379804114109354</v>
      </c>
      <c r="D10" s="59">
        <v>0.33851306336034437</v>
      </c>
      <c r="E10" s="59">
        <v>0.3388624347239681</v>
      </c>
      <c r="G10" s="58" t="s">
        <v>60</v>
      </c>
      <c r="H10" s="49">
        <v>0.5669</v>
      </c>
      <c r="J10" s="52"/>
      <c r="K10" s="60" t="s">
        <v>30</v>
      </c>
      <c r="L10" s="59">
        <v>0.20379804114109354</v>
      </c>
      <c r="M10" s="59">
        <v>0.33851306336034437</v>
      </c>
      <c r="N10" s="59">
        <v>0.3388624347239681</v>
      </c>
      <c r="P10" s="58" t="s">
        <v>60</v>
      </c>
      <c r="Q10" s="49">
        <v>0.5669</v>
      </c>
    </row>
    <row r="11" spans="2:17" ht="12.75">
      <c r="B11" s="58" t="s">
        <v>31</v>
      </c>
      <c r="C11" s="59">
        <v>0.23118494161370964</v>
      </c>
      <c r="D11" s="59">
        <v>0.3481125529317823</v>
      </c>
      <c r="E11" s="59">
        <v>0.24776547932232523</v>
      </c>
      <c r="G11" s="58" t="s">
        <v>61</v>
      </c>
      <c r="H11" s="49">
        <v>0.5669</v>
      </c>
      <c r="J11" s="52"/>
      <c r="K11" s="60" t="s">
        <v>31</v>
      </c>
      <c r="L11" s="59">
        <v>0.23118494161370964</v>
      </c>
      <c r="M11" s="59">
        <v>0.3481125529317823</v>
      </c>
      <c r="N11" s="59">
        <v>0.24776547932232523</v>
      </c>
      <c r="P11" s="58" t="s">
        <v>61</v>
      </c>
      <c r="Q11" s="49">
        <v>0.5669</v>
      </c>
    </row>
    <row r="12" spans="2:17" ht="12.75">
      <c r="B12" s="58" t="s">
        <v>32</v>
      </c>
      <c r="C12" s="59">
        <v>0.32902592431853683</v>
      </c>
      <c r="D12" s="59">
        <v>0.26698119142274235</v>
      </c>
      <c r="E12" s="59">
        <v>0.3100542562640603</v>
      </c>
      <c r="G12" s="58" t="s">
        <v>62</v>
      </c>
      <c r="H12" s="49">
        <v>0.5669</v>
      </c>
      <c r="J12" s="52"/>
      <c r="K12" s="60" t="s">
        <v>32</v>
      </c>
      <c r="L12" s="59">
        <v>0.32902592431853683</v>
      </c>
      <c r="M12" s="59">
        <v>0.26698119142274235</v>
      </c>
      <c r="N12" s="59">
        <v>0.3100542562640603</v>
      </c>
      <c r="P12" s="58" t="s">
        <v>62</v>
      </c>
      <c r="Q12" s="49">
        <v>0.5669</v>
      </c>
    </row>
    <row r="13" spans="2:17" ht="12.75">
      <c r="B13" s="58" t="s">
        <v>33</v>
      </c>
      <c r="C13" s="59">
        <v>0.2271465649907512</v>
      </c>
      <c r="D13" s="59">
        <v>0.2848052699551136</v>
      </c>
      <c r="E13" s="59">
        <v>0.31616336752273766</v>
      </c>
      <c r="G13" s="58" t="s">
        <v>63</v>
      </c>
      <c r="H13" s="49">
        <v>0.5869</v>
      </c>
      <c r="J13" s="52"/>
      <c r="K13" s="60" t="s">
        <v>33</v>
      </c>
      <c r="L13" s="59">
        <v>0.2271465649907512</v>
      </c>
      <c r="M13" s="59">
        <v>0.2848052699551136</v>
      </c>
      <c r="N13" s="59">
        <v>0.31616336752273766</v>
      </c>
      <c r="P13" s="58" t="s">
        <v>63</v>
      </c>
      <c r="Q13" s="49">
        <v>0.5869</v>
      </c>
    </row>
    <row r="14" spans="2:17" ht="12.75">
      <c r="B14" s="58" t="s">
        <v>34</v>
      </c>
      <c r="C14" s="59">
        <v>0.20024561150708237</v>
      </c>
      <c r="D14" s="59">
        <v>0.3188728926869605</v>
      </c>
      <c r="E14" s="59">
        <v>0.26930766228405933</v>
      </c>
      <c r="G14" s="58" t="s">
        <v>64</v>
      </c>
      <c r="H14" s="49">
        <v>0.5869</v>
      </c>
      <c r="J14" s="52"/>
      <c r="K14" s="60" t="s">
        <v>34</v>
      </c>
      <c r="L14" s="59">
        <v>0.20024561150708237</v>
      </c>
      <c r="M14" s="59">
        <v>0.3188728926869605</v>
      </c>
      <c r="N14" s="59">
        <v>0.26930766228405933</v>
      </c>
      <c r="P14" s="58" t="s">
        <v>64</v>
      </c>
      <c r="Q14" s="49">
        <v>0.5869</v>
      </c>
    </row>
    <row r="15" spans="7:17" ht="12.75">
      <c r="G15" s="58" t="s">
        <v>65</v>
      </c>
      <c r="H15" s="49">
        <v>0.5869</v>
      </c>
      <c r="J15" s="52"/>
      <c r="P15" s="58" t="s">
        <v>65</v>
      </c>
      <c r="Q15" s="49">
        <v>0.5869</v>
      </c>
    </row>
    <row r="16" spans="7:17" ht="12.75">
      <c r="G16" s="58" t="s">
        <v>66</v>
      </c>
      <c r="H16" s="49">
        <v>0.5869</v>
      </c>
      <c r="J16" s="52"/>
      <c r="P16" s="58" t="s">
        <v>66</v>
      </c>
      <c r="Q16" s="49">
        <v>0.5869</v>
      </c>
    </row>
    <row r="17" spans="7:17" ht="12.75">
      <c r="G17" s="58" t="s">
        <v>67</v>
      </c>
      <c r="H17" s="49">
        <v>0.5869</v>
      </c>
      <c r="J17" s="52"/>
      <c r="P17" s="58" t="s">
        <v>67</v>
      </c>
      <c r="Q17" s="49">
        <v>0.5869</v>
      </c>
    </row>
    <row r="18" spans="7:17" ht="12.75">
      <c r="G18" s="58" t="s">
        <v>68</v>
      </c>
      <c r="H18" s="49">
        <v>0.5869</v>
      </c>
      <c r="J18" s="52"/>
      <c r="P18" s="58" t="s">
        <v>68</v>
      </c>
      <c r="Q18" s="49">
        <v>0.5869</v>
      </c>
    </row>
    <row r="19" spans="7:17" ht="12.75">
      <c r="G19" s="58" t="s">
        <v>69</v>
      </c>
      <c r="H19" s="49">
        <v>0.5899</v>
      </c>
      <c r="J19" s="52"/>
      <c r="P19" s="58" t="s">
        <v>69</v>
      </c>
      <c r="Q19" s="49">
        <v>0.5899</v>
      </c>
    </row>
    <row r="20" spans="7:17" ht="12.75">
      <c r="G20" s="58" t="s">
        <v>70</v>
      </c>
      <c r="H20" s="49">
        <v>0.5899</v>
      </c>
      <c r="J20" s="52"/>
      <c r="P20" s="58" t="s">
        <v>70</v>
      </c>
      <c r="Q20" s="49">
        <v>0.5899</v>
      </c>
    </row>
    <row r="21" spans="7:17" ht="12.75">
      <c r="G21" s="58" t="s">
        <v>71</v>
      </c>
      <c r="H21" s="49">
        <v>0.5899</v>
      </c>
      <c r="J21" s="52"/>
      <c r="P21" s="58" t="s">
        <v>71</v>
      </c>
      <c r="Q21" s="49">
        <v>0.5899</v>
      </c>
    </row>
    <row r="22" spans="7:17" ht="12.75">
      <c r="G22" s="58" t="s">
        <v>72</v>
      </c>
      <c r="H22" s="49">
        <v>0.5899</v>
      </c>
      <c r="J22" s="52"/>
      <c r="P22" s="58" t="s">
        <v>72</v>
      </c>
      <c r="Q22" s="49">
        <v>0.5899</v>
      </c>
    </row>
    <row r="23" ht="12.75">
      <c r="J23" s="52"/>
    </row>
    <row r="24" ht="12.75">
      <c r="J24" s="52"/>
    </row>
    <row r="25" ht="12.75">
      <c r="J25" s="52"/>
    </row>
    <row r="26" ht="12.75">
      <c r="J26" s="52"/>
    </row>
    <row r="27" ht="12.75">
      <c r="J27" s="52"/>
    </row>
    <row r="28" ht="12.75">
      <c r="J28" s="52"/>
    </row>
    <row r="29" ht="12.75">
      <c r="J29" s="52"/>
    </row>
    <row r="30" ht="12.75">
      <c r="J30" s="52"/>
    </row>
    <row r="31" ht="12.75">
      <c r="J31" s="52"/>
    </row>
    <row r="32" ht="12.75">
      <c r="J32" s="52"/>
    </row>
    <row r="33" ht="12.75">
      <c r="J33" s="52"/>
    </row>
    <row r="34" ht="12.75">
      <c r="J34" s="52"/>
    </row>
    <row r="35" ht="12.75">
      <c r="J35" s="52"/>
    </row>
    <row r="36" ht="12.75">
      <c r="J36" s="52"/>
    </row>
    <row r="37" ht="12.75">
      <c r="J37" s="52"/>
    </row>
    <row r="38" ht="12.75">
      <c r="J38" s="52"/>
    </row>
    <row r="39" ht="12.75">
      <c r="J39" s="52"/>
    </row>
    <row r="40" ht="12.75">
      <c r="J40" s="52"/>
    </row>
    <row r="41" ht="12.75">
      <c r="J41" s="52"/>
    </row>
    <row r="42" ht="12.75">
      <c r="J42" s="52"/>
    </row>
    <row r="43" ht="12.75">
      <c r="J43" s="52"/>
    </row>
    <row r="44" ht="12.75">
      <c r="J44" s="52"/>
    </row>
    <row r="45" ht="12.75">
      <c r="J45" s="52"/>
    </row>
    <row r="46" ht="12.75">
      <c r="J46" s="52"/>
    </row>
    <row r="47" ht="12.75">
      <c r="J47" s="52"/>
    </row>
    <row r="48" ht="12.75">
      <c r="J48" s="52"/>
    </row>
    <row r="49" ht="12.75">
      <c r="J49" s="52"/>
    </row>
    <row r="50" ht="12.75">
      <c r="J50" s="52"/>
    </row>
    <row r="51" ht="12.75">
      <c r="J51" s="52"/>
    </row>
    <row r="52" ht="12.75">
      <c r="J52" s="52"/>
    </row>
    <row r="53" ht="12.75">
      <c r="J53" s="52"/>
    </row>
    <row r="54" ht="12.75">
      <c r="J54" s="52"/>
    </row>
    <row r="55" ht="12.75">
      <c r="J55" s="52"/>
    </row>
    <row r="56" ht="12.75">
      <c r="J56" s="52"/>
    </row>
    <row r="57" ht="12.75">
      <c r="J57" s="52"/>
    </row>
    <row r="58" ht="12.75">
      <c r="J58" s="52"/>
    </row>
    <row r="59" ht="12.75">
      <c r="J59" s="52"/>
    </row>
    <row r="60" ht="12.75">
      <c r="J60" s="52"/>
    </row>
    <row r="61" ht="12.75">
      <c r="J61" s="52"/>
    </row>
    <row r="62" ht="12.75">
      <c r="J62" s="52"/>
    </row>
    <row r="63" ht="12.75">
      <c r="J63" s="52"/>
    </row>
    <row r="64" ht="12.75">
      <c r="J64" s="52"/>
    </row>
    <row r="65" ht="12.75">
      <c r="J65" s="52"/>
    </row>
    <row r="66" ht="12.75">
      <c r="J66" s="52"/>
    </row>
    <row r="67" ht="12.75">
      <c r="J67" s="52"/>
    </row>
    <row r="68" ht="12.75">
      <c r="J68" s="52"/>
    </row>
  </sheetData>
  <conditionalFormatting sqref="L3:N14">
    <cfRule type="cellIs" priority="1" dxfId="0" operator="equal" stopIfTrue="1">
      <formula>MIN($L3:$N3)</formula>
    </cfRule>
  </conditionalFormatting>
  <conditionalFormatting sqref="Q3:Q22">
    <cfRule type="cellIs" priority="2" dxfId="1" operator="notEqual" stopIfTrue="1">
      <formula>Q2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2009-12-29T11:15:15Z</dcterms:created>
  <dcterms:modified xsi:type="dcterms:W3CDTF">2010-03-04T10:37:16Z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