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-15" yWindow="-15" windowWidth="17460" windowHeight="4635" tabRatio="800"/>
  </bookViews>
  <sheets>
    <sheet name="Funkcje Tekstowe" sheetId="10" r:id="rId1"/>
    <sheet name="POZYCJA" sheetId="11" r:id="rId2"/>
    <sheet name="SUMA.JEŻELI" sheetId="4" r:id="rId3"/>
    <sheet name="SUMA.JEŻELI 2" sheetId="8" r:id="rId4"/>
    <sheet name="Funkcje Finansowe" sheetId="13" r:id="rId5"/>
    <sheet name="WYBIERZ" sheetId="12" r:id="rId6"/>
    <sheet name="Mediana Dominanta" sheetId="9" r:id="rId7"/>
  </sheets>
  <definedNames>
    <definedName name="Green" localSheetId="4">#REF!</definedName>
    <definedName name="Green" localSheetId="0">#REF!</definedName>
    <definedName name="Green" localSheetId="1">#REF!</definedName>
    <definedName name="Green" localSheetId="3">#REF!</definedName>
    <definedName name="Green" localSheetId="5">#REF!</definedName>
    <definedName name="Green">#REF!</definedName>
    <definedName name="Hungary" localSheetId="4">#REF!</definedName>
    <definedName name="Hungary" localSheetId="0">#REF!</definedName>
    <definedName name="Hungary" localSheetId="1">#REF!</definedName>
    <definedName name="Hungary" localSheetId="3">#REF!</definedName>
    <definedName name="Hungary" localSheetId="5">#REF!</definedName>
    <definedName name="Hungary">#REF!</definedName>
    <definedName name="Poland" localSheetId="4">#REF!</definedName>
    <definedName name="Poland" localSheetId="0">#REF!</definedName>
    <definedName name="Poland" localSheetId="1">#REF!</definedName>
    <definedName name="Poland" localSheetId="3">#REF!</definedName>
    <definedName name="Poland" localSheetId="5">#REF!</definedName>
    <definedName name="Poland">#REF!</definedName>
    <definedName name="Red" localSheetId="4">#REF!</definedName>
    <definedName name="Red" localSheetId="0">#REF!</definedName>
    <definedName name="Red" localSheetId="1">#REF!</definedName>
    <definedName name="Red" localSheetId="3">#REF!</definedName>
    <definedName name="Red" localSheetId="5">#REF!</definedName>
    <definedName name="Red">#REF!</definedName>
    <definedName name="Yellow" localSheetId="4">#REF!</definedName>
    <definedName name="Yellow" localSheetId="0">#REF!</definedName>
    <definedName name="Yellow" localSheetId="1">#REF!</definedName>
    <definedName name="Yellow" localSheetId="3">#REF!</definedName>
    <definedName name="Yellow" localSheetId="5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C27" i="13" l="1"/>
  <c r="C18" i="13"/>
  <c r="B5" i="4"/>
  <c r="B6" i="4"/>
  <c r="B7" i="4"/>
  <c r="B8" i="4"/>
  <c r="B9" i="4"/>
  <c r="B10" i="4"/>
  <c r="B11" i="4"/>
  <c r="B12" i="4"/>
  <c r="B13" i="4"/>
  <c r="B14" i="4"/>
  <c r="B4" i="4"/>
  <c r="L10" i="8" l="1"/>
  <c r="M10" i="8"/>
  <c r="N10" i="8"/>
  <c r="O10" i="8"/>
  <c r="L11" i="8"/>
  <c r="M11" i="8"/>
  <c r="N11" i="8"/>
  <c r="O11" i="8"/>
  <c r="M9" i="8"/>
  <c r="N9" i="8"/>
  <c r="O9" i="8"/>
  <c r="L9" i="8"/>
  <c r="B5" i="8"/>
  <c r="B6" i="8"/>
  <c r="B7" i="8"/>
  <c r="B8" i="8"/>
  <c r="B9" i="8"/>
  <c r="B10" i="8"/>
  <c r="B11" i="8"/>
  <c r="B12" i="8"/>
  <c r="B13" i="8"/>
  <c r="B14" i="8"/>
  <c r="B4" i="8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G27" i="13"/>
  <c r="H27" i="13" s="1"/>
  <c r="I27" i="13" s="1"/>
  <c r="J27" i="13" s="1"/>
  <c r="K27" i="13" s="1"/>
  <c r="L27" i="13" s="1"/>
  <c r="M27" i="13" s="1"/>
  <c r="N27" i="13" s="1"/>
  <c r="O27" i="13" s="1"/>
  <c r="M3" i="8" l="1"/>
  <c r="N3" i="8"/>
  <c r="M4" i="8"/>
  <c r="N4" i="8"/>
  <c r="M5" i="8"/>
  <c r="N5" i="8"/>
  <c r="M6" i="8"/>
  <c r="N6" i="8"/>
  <c r="L4" i="8"/>
  <c r="L5" i="8"/>
  <c r="L6" i="8"/>
  <c r="L3" i="8"/>
  <c r="I14" i="8"/>
  <c r="I13" i="8"/>
  <c r="I12" i="8"/>
  <c r="I11" i="8"/>
  <c r="O5" i="8" s="1"/>
  <c r="I10" i="8"/>
  <c r="I9" i="8"/>
  <c r="O3" i="8" s="1"/>
  <c r="I8" i="8"/>
  <c r="I7" i="8"/>
  <c r="O4" i="8" s="1"/>
  <c r="I6" i="8"/>
  <c r="I5" i="8"/>
  <c r="O6" i="8" s="1"/>
  <c r="I4" i="8"/>
  <c r="I4" i="4"/>
  <c r="I5" i="4"/>
  <c r="I6" i="4"/>
  <c r="I7" i="4"/>
  <c r="I8" i="4"/>
  <c r="I9" i="4"/>
  <c r="I10" i="4"/>
  <c r="I11" i="4"/>
  <c r="I12" i="4"/>
  <c r="I13" i="4"/>
  <c r="I14" i="4"/>
</calcChain>
</file>

<file path=xl/sharedStrings.xml><?xml version="1.0" encoding="utf-8"?>
<sst xmlns="http://schemas.openxmlformats.org/spreadsheetml/2006/main" count="272" uniqueCount="123">
  <si>
    <t>darmowe próbki</t>
  </si>
  <si>
    <t>Kategoria 4</t>
  </si>
  <si>
    <t>luty</t>
  </si>
  <si>
    <t>prezent za zakup powyżej X</t>
  </si>
  <si>
    <t>Kategoria 3</t>
  </si>
  <si>
    <t>styczeń</t>
  </si>
  <si>
    <t>dodatkowy rabat</t>
  </si>
  <si>
    <t>marzec</t>
  </si>
  <si>
    <t>konkurs</t>
  </si>
  <si>
    <t>Kategoria 2</t>
  </si>
  <si>
    <t>Kategoria 1</t>
  </si>
  <si>
    <t>Total</t>
  </si>
  <si>
    <t>Kraj 3</t>
  </si>
  <si>
    <t>Kraj 2</t>
  </si>
  <si>
    <t>Kraj 1</t>
  </si>
  <si>
    <t>Akcje motywacyjne</t>
  </si>
  <si>
    <t>kategoria</t>
  </si>
  <si>
    <t>miesiąc</t>
  </si>
  <si>
    <t>Wydatki</t>
  </si>
  <si>
    <t>średnia</t>
  </si>
  <si>
    <t>mediana</t>
  </si>
  <si>
    <t>dominanta</t>
  </si>
  <si>
    <t>zły format daty</t>
  </si>
  <si>
    <t>rok</t>
  </si>
  <si>
    <t>dzień</t>
  </si>
  <si>
    <t>dobry format</t>
  </si>
  <si>
    <t>sprawdzenie</t>
  </si>
  <si>
    <t>dobry format jedną formułą</t>
  </si>
  <si>
    <t>Alternatywne rozwiązanie</t>
  </si>
  <si>
    <t>Imię i Nazwisko</t>
  </si>
  <si>
    <t>Gdzie spacja</t>
  </si>
  <si>
    <t>Ile znaków</t>
  </si>
  <si>
    <t>Imię</t>
  </si>
  <si>
    <t>Nazwisko</t>
  </si>
  <si>
    <t>Witold Tomeszewski</t>
  </si>
  <si>
    <t>Aleksander Walewski</t>
  </si>
  <si>
    <t>Marta Grzybowka-Bura</t>
  </si>
  <si>
    <t>Witold Kurowski</t>
  </si>
  <si>
    <t>Michał Kaczyński</t>
  </si>
  <si>
    <t>Paweł Kurowski</t>
  </si>
  <si>
    <t>Imiona i Nazwisko</t>
  </si>
  <si>
    <t>Gdzie 1 spacja</t>
  </si>
  <si>
    <t>Gdzie 2 spacja</t>
  </si>
  <si>
    <t>Czy ma tylko 1 imię?</t>
  </si>
  <si>
    <t>Pierwsze Imię</t>
  </si>
  <si>
    <t>Drugie Imię</t>
  </si>
  <si>
    <t>Wacław Antoni Borkowski</t>
  </si>
  <si>
    <t>Łucja Kosowska-Borkowska</t>
  </si>
  <si>
    <t>Wacław Borkowski</t>
  </si>
  <si>
    <t>Wiesław Michał Kaczyński</t>
  </si>
  <si>
    <t>Gdańsk</t>
  </si>
  <si>
    <t>Nowakowski</t>
  </si>
  <si>
    <t>Przemysław</t>
  </si>
  <si>
    <t>Wojski</t>
  </si>
  <si>
    <t>Tomasz</t>
  </si>
  <si>
    <t>Kowalski</t>
  </si>
  <si>
    <t>Krzysztof</t>
  </si>
  <si>
    <t>Kosowski</t>
  </si>
  <si>
    <t>Adam</t>
  </si>
  <si>
    <t>Gdynia</t>
  </si>
  <si>
    <t>Kurowski</t>
  </si>
  <si>
    <t>Witold</t>
  </si>
  <si>
    <t>Katowice</t>
  </si>
  <si>
    <t>Romański</t>
  </si>
  <si>
    <t>Jacek</t>
  </si>
  <si>
    <t>Sosnowski</t>
  </si>
  <si>
    <t>Hubert</t>
  </si>
  <si>
    <t>Walewski</t>
  </si>
  <si>
    <t>Olgierd</t>
  </si>
  <si>
    <t>Borkowski</t>
  </si>
  <si>
    <t>Dominik</t>
  </si>
  <si>
    <t>Kraków</t>
  </si>
  <si>
    <t>Antoni</t>
  </si>
  <si>
    <t>Wacław</t>
  </si>
  <si>
    <t>Aleksander</t>
  </si>
  <si>
    <t>Łódź</t>
  </si>
  <si>
    <t>Laskowski</t>
  </si>
  <si>
    <t>Tomeszewski</t>
  </si>
  <si>
    <t>Marcin</t>
  </si>
  <si>
    <t>Kaczyński</t>
  </si>
  <si>
    <t>Wiesiu</t>
  </si>
  <si>
    <t>Grzybowki</t>
  </si>
  <si>
    <t>Olsztyn</t>
  </si>
  <si>
    <t>Szyperski</t>
  </si>
  <si>
    <t>Michał</t>
  </si>
  <si>
    <t>Poznań</t>
  </si>
  <si>
    <t>Szczecin</t>
  </si>
  <si>
    <t>Warszawa</t>
  </si>
  <si>
    <t>Rogowski</t>
  </si>
  <si>
    <t>Łukasz</t>
  </si>
  <si>
    <t>Paweł</t>
  </si>
  <si>
    <t>Wrocław</t>
  </si>
  <si>
    <t>Nowak</t>
  </si>
  <si>
    <t>Wojciech</t>
  </si>
  <si>
    <t>Walczewski</t>
  </si>
  <si>
    <t>Kosiński</t>
  </si>
  <si>
    <t>Ranking</t>
  </si>
  <si>
    <t>Sprzedaż</t>
  </si>
  <si>
    <t>Ilość klientów</t>
  </si>
  <si>
    <t>Miasto</t>
  </si>
  <si>
    <t>12-12-2013</t>
  </si>
  <si>
    <t>03-06-2014</t>
  </si>
  <si>
    <t>02-04-2014</t>
  </si>
  <si>
    <t>30-12-2015</t>
  </si>
  <si>
    <t xml:space="preserve">  </t>
  </si>
  <si>
    <t>rabat</t>
  </si>
  <si>
    <t>klasa klienta</t>
  </si>
  <si>
    <t>CAGR formuła</t>
  </si>
  <si>
    <t>CAGR</t>
  </si>
  <si>
    <t>IRR funkcja</t>
  </si>
  <si>
    <t>(Internal Rate of Return - Wewnętrzna Stopa Zwrotu)</t>
  </si>
  <si>
    <t>IRR</t>
  </si>
  <si>
    <t>Zysk bezpośrednio z funkcji NPV</t>
  </si>
  <si>
    <t>Zysk</t>
  </si>
  <si>
    <t>Przypływy NPV funkcja</t>
  </si>
  <si>
    <t>Suma</t>
  </si>
  <si>
    <t>Przypływ</t>
  </si>
  <si>
    <t>Wydatki NPV funkcja</t>
  </si>
  <si>
    <t>Wydatek</t>
  </si>
  <si>
    <t>Wydatki NPV formuła</t>
  </si>
  <si>
    <t>Stopa dyskontowa</t>
  </si>
  <si>
    <t>(Net Present Value - Wartość Bieżąca Netto)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</si>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</sst>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%"/>
    <numFmt numFmtId="167" formatCode="0.0000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37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/>
    <xf numFmtId="3" fontId="2" fillId="0" borderId="1" xfId="1" applyNumberFormat="1" applyBorder="1"/>
    <xf numFmtId="0" fontId="2" fillId="0" borderId="1" xfId="1" applyBorder="1"/>
    <xf numFmtId="0" fontId="3" fillId="0" borderId="1" xfId="1" applyFont="1" applyBorder="1"/>
    <xf numFmtId="0" fontId="2" fillId="0" borderId="2" xfId="1" applyBorder="1" applyAlignment="1"/>
    <xf numFmtId="0" fontId="2" fillId="0" borderId="3" xfId="1" applyBorder="1" applyAlignment="1"/>
    <xf numFmtId="0" fontId="2" fillId="0" borderId="4" xfId="1" applyBorder="1" applyAlignment="1"/>
    <xf numFmtId="0" fontId="5" fillId="0" borderId="0" xfId="1" applyFont="1"/>
    <xf numFmtId="3" fontId="5" fillId="0" borderId="1" xfId="1" applyNumberFormat="1" applyFont="1" applyBorder="1"/>
    <xf numFmtId="0" fontId="1" fillId="0" borderId="0" xfId="5"/>
    <xf numFmtId="0" fontId="1" fillId="0" borderId="0" xfId="5" applyAlignment="1">
      <alignment horizontal="center"/>
    </xf>
    <xf numFmtId="0" fontId="6" fillId="0" borderId="0" xfId="5" applyFont="1" applyAlignment="1">
      <alignment horizontal="center"/>
    </xf>
    <xf numFmtId="2" fontId="1" fillId="0" borderId="0" xfId="5" applyNumberFormat="1" applyAlignment="1">
      <alignment horizontal="center"/>
    </xf>
    <xf numFmtId="0" fontId="7" fillId="0" borderId="0" xfId="6"/>
    <xf numFmtId="0" fontId="7" fillId="3" borderId="8" xfId="6" applyFill="1" applyBorder="1" applyAlignment="1">
      <alignment horizontal="center"/>
    </xf>
    <xf numFmtId="0" fontId="7" fillId="3" borderId="9" xfId="6" applyFill="1" applyBorder="1" applyAlignment="1">
      <alignment horizontal="center"/>
    </xf>
    <xf numFmtId="0" fontId="7" fillId="3" borderId="10" xfId="6" applyFill="1" applyBorder="1" applyAlignment="1">
      <alignment horizontal="center"/>
    </xf>
    <xf numFmtId="0" fontId="7" fillId="3" borderId="11" xfId="6" applyFill="1" applyBorder="1" applyAlignment="1">
      <alignment horizontal="center"/>
    </xf>
    <xf numFmtId="0" fontId="7" fillId="0" borderId="13" xfId="6" applyFont="1" applyBorder="1" applyAlignment="1">
      <alignment horizontal="center"/>
    </xf>
    <xf numFmtId="0" fontId="7" fillId="0" borderId="1" xfId="6" applyBorder="1" applyAlignment="1">
      <alignment horizontal="center"/>
    </xf>
    <xf numFmtId="14" fontId="7" fillId="0" borderId="4" xfId="6" applyNumberFormat="1" applyBorder="1" applyAlignment="1">
      <alignment horizontal="center"/>
    </xf>
    <xf numFmtId="14" fontId="7" fillId="0" borderId="1" xfId="6" applyNumberFormat="1" applyBorder="1" applyAlignment="1">
      <alignment horizontal="center"/>
    </xf>
    <xf numFmtId="0" fontId="7" fillId="0" borderId="16" xfId="6" applyBorder="1" applyAlignment="1">
      <alignment horizontal="center"/>
    </xf>
    <xf numFmtId="0" fontId="7" fillId="0" borderId="6" xfId="6" applyBorder="1" applyAlignment="1">
      <alignment horizontal="center"/>
    </xf>
    <xf numFmtId="14" fontId="7" fillId="0" borderId="18" xfId="6" applyNumberFormat="1" applyBorder="1" applyAlignment="1">
      <alignment horizontal="center"/>
    </xf>
    <xf numFmtId="14" fontId="7" fillId="0" borderId="6" xfId="6" applyNumberFormat="1" applyBorder="1" applyAlignment="1">
      <alignment horizontal="center"/>
    </xf>
    <xf numFmtId="0" fontId="7" fillId="0" borderId="19" xfId="6" applyBorder="1" applyAlignment="1">
      <alignment horizontal="center"/>
    </xf>
    <xf numFmtId="0" fontId="7" fillId="0" borderId="12" xfId="6" applyBorder="1" applyAlignment="1">
      <alignment horizontal="left"/>
    </xf>
    <xf numFmtId="0" fontId="7" fillId="0" borderId="7" xfId="6" applyBorder="1" applyAlignment="1">
      <alignment horizontal="left"/>
    </xf>
    <xf numFmtId="0" fontId="7" fillId="0" borderId="1" xfId="6" applyFont="1" applyBorder="1" applyAlignment="1">
      <alignment horizontal="center"/>
    </xf>
    <xf numFmtId="0" fontId="7" fillId="0" borderId="1" xfId="6" applyFont="1" applyBorder="1" applyAlignment="1">
      <alignment horizontal="left"/>
    </xf>
    <xf numFmtId="14" fontId="7" fillId="0" borderId="4" xfId="6" applyNumberFormat="1" applyFont="1" applyBorder="1" applyAlignment="1">
      <alignment horizontal="left"/>
    </xf>
    <xf numFmtId="0" fontId="7" fillId="0" borderId="1" xfId="6" applyFont="1" applyBorder="1"/>
    <xf numFmtId="0" fontId="7" fillId="0" borderId="16" xfId="6" applyFont="1" applyBorder="1"/>
    <xf numFmtId="0" fontId="7" fillId="0" borderId="17" xfId="6" applyBorder="1" applyAlignment="1">
      <alignment horizontal="left"/>
    </xf>
    <xf numFmtId="0" fontId="7" fillId="0" borderId="6" xfId="6" applyFont="1" applyBorder="1" applyAlignment="1">
      <alignment horizontal="center"/>
    </xf>
    <xf numFmtId="0" fontId="7" fillId="0" borderId="6" xfId="6" applyFont="1" applyBorder="1" applyAlignment="1">
      <alignment horizontal="left"/>
    </xf>
    <xf numFmtId="14" fontId="7" fillId="0" borderId="18" xfId="6" applyNumberFormat="1" applyFont="1" applyBorder="1" applyAlignment="1">
      <alignment horizontal="left"/>
    </xf>
    <xf numFmtId="0" fontId="7" fillId="0" borderId="6" xfId="6" applyFont="1" applyBorder="1"/>
    <xf numFmtId="0" fontId="7" fillId="0" borderId="19" xfId="6" applyFont="1" applyBorder="1"/>
    <xf numFmtId="0" fontId="7" fillId="3" borderId="8" xfId="6" applyFill="1" applyBorder="1" applyAlignment="1">
      <alignment horizontal="center" wrapText="1"/>
    </xf>
    <xf numFmtId="0" fontId="7" fillId="3" borderId="9" xfId="6" applyFill="1" applyBorder="1" applyAlignment="1">
      <alignment horizontal="center" wrapText="1"/>
    </xf>
    <xf numFmtId="0" fontId="7" fillId="3" borderId="10" xfId="6" applyFill="1" applyBorder="1" applyAlignment="1">
      <alignment horizontal="left" wrapText="1"/>
    </xf>
    <xf numFmtId="0" fontId="7" fillId="3" borderId="9" xfId="6" applyFill="1" applyBorder="1" applyAlignment="1">
      <alignment horizontal="left" wrapText="1"/>
    </xf>
    <xf numFmtId="0" fontId="7" fillId="3" borderId="11" xfId="6" applyFill="1" applyBorder="1" applyAlignment="1">
      <alignment horizontal="left" wrapText="1"/>
    </xf>
    <xf numFmtId="0" fontId="7" fillId="0" borderId="0" xfId="6" applyAlignment="1">
      <alignment wrapText="1"/>
    </xf>
    <xf numFmtId="14" fontId="7" fillId="0" borderId="1" xfId="6" applyNumberFormat="1" applyFont="1" applyBorder="1" applyAlignment="1">
      <alignment horizontal="left"/>
    </xf>
    <xf numFmtId="0" fontId="7" fillId="0" borderId="16" xfId="6" applyFont="1" applyBorder="1" applyAlignment="1">
      <alignment horizontal="left"/>
    </xf>
    <xf numFmtId="14" fontId="7" fillId="0" borderId="6" xfId="6" applyNumberFormat="1" applyFont="1" applyBorder="1" applyAlignment="1">
      <alignment horizontal="left"/>
    </xf>
    <xf numFmtId="0" fontId="7" fillId="0" borderId="19" xfId="6" applyFont="1" applyBorder="1" applyAlignment="1">
      <alignment horizontal="left"/>
    </xf>
    <xf numFmtId="0" fontId="8" fillId="0" borderId="0" xfId="6" applyFont="1"/>
    <xf numFmtId="0" fontId="9" fillId="0" borderId="0" xfId="7"/>
    <xf numFmtId="0" fontId="9" fillId="0" borderId="0" xfId="7" applyAlignment="1">
      <alignment horizontal="center"/>
    </xf>
    <xf numFmtId="0" fontId="9" fillId="0" borderId="1" xfId="7" applyBorder="1" applyAlignment="1">
      <alignment horizontal="center"/>
    </xf>
    <xf numFmtId="3" fontId="9" fillId="0" borderId="1" xfId="7" applyNumberFormat="1" applyBorder="1"/>
    <xf numFmtId="1" fontId="9" fillId="0" borderId="1" xfId="7" applyNumberFormat="1" applyBorder="1" applyAlignment="1">
      <alignment horizontal="center"/>
    </xf>
    <xf numFmtId="0" fontId="9" fillId="0" borderId="1" xfId="7" applyBorder="1"/>
    <xf numFmtId="0" fontId="3" fillId="4" borderId="1" xfId="7" applyFont="1" applyFill="1" applyBorder="1" applyAlignment="1">
      <alignment horizontal="center"/>
    </xf>
    <xf numFmtId="0" fontId="3" fillId="4" borderId="1" xfId="7" applyFont="1" applyFill="1" applyBorder="1" applyAlignment="1">
      <alignment horizontal="right"/>
    </xf>
    <xf numFmtId="0" fontId="3" fillId="4" borderId="1" xfId="7" applyFont="1" applyFill="1" applyBorder="1"/>
    <xf numFmtId="14" fontId="7" fillId="0" borderId="12" xfId="6" applyNumberFormat="1" applyBorder="1" applyAlignment="1">
      <alignment horizontal="center"/>
    </xf>
    <xf numFmtId="0" fontId="2" fillId="3" borderId="9" xfId="6" applyFont="1" applyFill="1" applyBorder="1" applyAlignment="1">
      <alignment horizontal="center"/>
    </xf>
    <xf numFmtId="0" fontId="2" fillId="0" borderId="13" xfId="6" applyFont="1" applyBorder="1" applyAlignment="1">
      <alignment horizontal="center"/>
    </xf>
    <xf numFmtId="14" fontId="2" fillId="0" borderId="14" xfId="6" applyNumberFormat="1" applyFont="1" applyBorder="1" applyAlignment="1">
      <alignment horizontal="center"/>
    </xf>
    <xf numFmtId="14" fontId="2" fillId="0" borderId="13" xfId="6" applyNumberFormat="1" applyFont="1" applyBorder="1" applyAlignment="1">
      <alignment horizontal="center"/>
    </xf>
    <xf numFmtId="0" fontId="2" fillId="0" borderId="15" xfId="6" applyFont="1" applyBorder="1" applyAlignment="1">
      <alignment horizontal="center"/>
    </xf>
    <xf numFmtId="0" fontId="2" fillId="0" borderId="13" xfId="6" applyFont="1" applyBorder="1" applyAlignment="1">
      <alignment horizontal="left"/>
    </xf>
    <xf numFmtId="14" fontId="2" fillId="0" borderId="14" xfId="6" applyNumberFormat="1" applyFont="1" applyBorder="1" applyAlignment="1">
      <alignment horizontal="left"/>
    </xf>
    <xf numFmtId="0" fontId="2" fillId="0" borderId="5" xfId="6" applyFont="1" applyBorder="1"/>
    <xf numFmtId="0" fontId="2" fillId="0" borderId="20" xfId="6" applyFont="1" applyBorder="1"/>
    <xf numFmtId="14" fontId="2" fillId="0" borderId="13" xfId="6" applyNumberFormat="1" applyFont="1" applyBorder="1" applyAlignment="1">
      <alignment horizontal="left"/>
    </xf>
    <xf numFmtId="0" fontId="2" fillId="0" borderId="15" xfId="6" applyFont="1" applyBorder="1" applyAlignment="1">
      <alignment horizontal="left"/>
    </xf>
    <xf numFmtId="9" fontId="2" fillId="0" borderId="0" xfId="8"/>
    <xf numFmtId="3" fontId="2" fillId="0" borderId="0" xfId="1" applyNumberFormat="1"/>
    <xf numFmtId="0" fontId="2" fillId="0" borderId="0" xfId="1" applyAlignment="1">
      <alignment horizontal="center"/>
    </xf>
    <xf numFmtId="164" fontId="2" fillId="0" borderId="1" xfId="8" applyNumberFormat="1" applyBorder="1"/>
    <xf numFmtId="164" fontId="2" fillId="0" borderId="1" xfId="8" applyNumberFormat="1" applyBorder="1" applyAlignment="1">
      <alignment horizontal="center"/>
    </xf>
    <xf numFmtId="0" fontId="2" fillId="0" borderId="1" xfId="1" applyBorder="1" applyAlignment="1">
      <alignment horizontal="center"/>
    </xf>
    <xf numFmtId="9" fontId="2" fillId="0" borderId="1" xfId="8" applyFont="1" applyBorder="1"/>
    <xf numFmtId="165" fontId="2" fillId="0" borderId="1" xfId="1" applyNumberFormat="1" applyBorder="1"/>
    <xf numFmtId="0" fontId="2" fillId="2" borderId="1" xfId="1" applyFill="1" applyBorder="1"/>
    <xf numFmtId="164" fontId="2" fillId="0" borderId="21" xfId="8" applyNumberFormat="1" applyBorder="1"/>
    <xf numFmtId="0" fontId="2" fillId="0" borderId="21" xfId="1" applyBorder="1"/>
    <xf numFmtId="0" fontId="3" fillId="0" borderId="0" xfId="1" applyFont="1"/>
    <xf numFmtId="166" fontId="2" fillId="0" borderId="21" xfId="8" applyNumberFormat="1" applyBorder="1"/>
    <xf numFmtId="0" fontId="2" fillId="0" borderId="0" xfId="1" applyFont="1"/>
    <xf numFmtId="4" fontId="2" fillId="0" borderId="3" xfId="1" applyNumberFormat="1" applyBorder="1"/>
    <xf numFmtId="0" fontId="2" fillId="0" borderId="3" xfId="1" applyFill="1" applyBorder="1"/>
    <xf numFmtId="4" fontId="2" fillId="0" borderId="21" xfId="1" applyNumberFormat="1" applyBorder="1"/>
    <xf numFmtId="4" fontId="2" fillId="0" borderId="0" xfId="1" applyNumberFormat="1"/>
    <xf numFmtId="167" fontId="2" fillId="0" borderId="21" xfId="1" applyNumberFormat="1" applyBorder="1"/>
    <xf numFmtId="167" fontId="2" fillId="0" borderId="0" xfId="1" applyNumberFormat="1" applyBorder="1"/>
    <xf numFmtId="0" fontId="2" fillId="0" borderId="0" xfId="1" applyBorder="1"/>
    <xf numFmtId="9" fontId="2" fillId="0" borderId="21" xfId="1" applyNumberFormat="1" applyBorder="1"/>
    <xf numFmtId="14" fontId="7" fillId="0" borderId="7" xfId="6" applyNumberFormat="1" applyBorder="1" applyAlignment="1">
      <alignment horizontal="center"/>
    </xf>
    <xf numFmtId="14" fontId="7" fillId="0" borderId="17" xfId="6" applyNumberFormat="1" applyBorder="1" applyAlignment="1">
      <alignment horizontal="center"/>
    </xf>
    <xf numFmtId="14" fontId="7" fillId="0" borderId="0" xfId="6" applyNumberFormat="1"/>
    <xf numFmtId="14" fontId="7" fillId="0" borderId="13" xfId="6" applyNumberFormat="1" applyBorder="1" applyAlignment="1">
      <alignment horizontal="center"/>
    </xf>
  </cellXfs>
  <cellStyles count="9">
    <cellStyle name="Normal_99MoPP" xfId="2"/>
    <cellStyle name="Normalny" xfId="0" builtinId="0"/>
    <cellStyle name="Normalny 2" xfId="1"/>
    <cellStyle name="Normalny 3" xfId="5"/>
    <cellStyle name="Normalny 4" xfId="6"/>
    <cellStyle name="Normalny 5" xfId="7"/>
    <cellStyle name="Procentowy 2" xfId="4"/>
    <cellStyle name="Procentowy 3" xfId="8"/>
    <cellStyle name="Обычный_Huefs130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tabSelected="1" workbookViewId="0">
      <selection activeCell="C3" sqref="C3"/>
    </sheetView>
  </sheetViews>
  <sheetFormatPr defaultRowHeight="12.75"/>
  <cols>
    <col min="1" max="1" width="4" style="14" customWidth="1"/>
    <col min="2" max="2" width="23.25" style="14" customWidth="1"/>
    <col min="3" max="3" width="10.125" style="14" customWidth="1"/>
    <col min="4" max="4" width="8.5" style="14" bestFit="1" customWidth="1"/>
    <col min="5" max="5" width="9.875" style="14" customWidth="1"/>
    <col min="6" max="6" width="18" style="14" customWidth="1"/>
    <col min="7" max="7" width="9.875" style="14" bestFit="1" customWidth="1"/>
    <col min="8" max="8" width="20.375" style="14" bestFit="1" customWidth="1"/>
    <col min="9" max="9" width="9" style="14"/>
    <col min="10" max="10" width="9" style="14" bestFit="1" customWidth="1"/>
    <col min="11" max="11" width="13" style="14" bestFit="1" customWidth="1"/>
    <col min="12" max="257" width="9" style="14"/>
    <col min="258" max="258" width="31" style="14" customWidth="1"/>
    <col min="259" max="259" width="10.125" style="14" customWidth="1"/>
    <col min="260" max="260" width="8.5" style="14" bestFit="1" customWidth="1"/>
    <col min="261" max="261" width="9.875" style="14" customWidth="1"/>
    <col min="262" max="262" width="12.5" style="14" bestFit="1" customWidth="1"/>
    <col min="263" max="263" width="9.875" style="14" bestFit="1" customWidth="1"/>
    <col min="264" max="264" width="20.375" style="14" bestFit="1" customWidth="1"/>
    <col min="265" max="265" width="9" style="14"/>
    <col min="266" max="266" width="9" style="14" bestFit="1" customWidth="1"/>
    <col min="267" max="267" width="13" style="14" bestFit="1" customWidth="1"/>
    <col min="268" max="513" width="9" style="14"/>
    <col min="514" max="514" width="31" style="14" customWidth="1"/>
    <col min="515" max="515" width="10.125" style="14" customWidth="1"/>
    <col min="516" max="516" width="8.5" style="14" bestFit="1" customWidth="1"/>
    <col min="517" max="517" width="9.875" style="14" customWidth="1"/>
    <col min="518" max="518" width="12.5" style="14" bestFit="1" customWidth="1"/>
    <col min="519" max="519" width="9.875" style="14" bestFit="1" customWidth="1"/>
    <col min="520" max="520" width="20.375" style="14" bestFit="1" customWidth="1"/>
    <col min="521" max="521" width="9" style="14"/>
    <col min="522" max="522" width="9" style="14" bestFit="1" customWidth="1"/>
    <col min="523" max="523" width="13" style="14" bestFit="1" customWidth="1"/>
    <col min="524" max="769" width="9" style="14"/>
    <col min="770" max="770" width="31" style="14" customWidth="1"/>
    <col min="771" max="771" width="10.125" style="14" customWidth="1"/>
    <col min="772" max="772" width="8.5" style="14" bestFit="1" customWidth="1"/>
    <col min="773" max="773" width="9.875" style="14" customWidth="1"/>
    <col min="774" max="774" width="12.5" style="14" bestFit="1" customWidth="1"/>
    <col min="775" max="775" width="9.875" style="14" bestFit="1" customWidth="1"/>
    <col min="776" max="776" width="20.375" style="14" bestFit="1" customWidth="1"/>
    <col min="777" max="777" width="9" style="14"/>
    <col min="778" max="778" width="9" style="14" bestFit="1" customWidth="1"/>
    <col min="779" max="779" width="13" style="14" bestFit="1" customWidth="1"/>
    <col min="780" max="1025" width="9" style="14"/>
    <col min="1026" max="1026" width="31" style="14" customWidth="1"/>
    <col min="1027" max="1027" width="10.125" style="14" customWidth="1"/>
    <col min="1028" max="1028" width="8.5" style="14" bestFit="1" customWidth="1"/>
    <col min="1029" max="1029" width="9.875" style="14" customWidth="1"/>
    <col min="1030" max="1030" width="12.5" style="14" bestFit="1" customWidth="1"/>
    <col min="1031" max="1031" width="9.875" style="14" bestFit="1" customWidth="1"/>
    <col min="1032" max="1032" width="20.375" style="14" bestFit="1" customWidth="1"/>
    <col min="1033" max="1033" width="9" style="14"/>
    <col min="1034" max="1034" width="9" style="14" bestFit="1" customWidth="1"/>
    <col min="1035" max="1035" width="13" style="14" bestFit="1" customWidth="1"/>
    <col min="1036" max="1281" width="9" style="14"/>
    <col min="1282" max="1282" width="31" style="14" customWidth="1"/>
    <col min="1283" max="1283" width="10.125" style="14" customWidth="1"/>
    <col min="1284" max="1284" width="8.5" style="14" bestFit="1" customWidth="1"/>
    <col min="1285" max="1285" width="9.875" style="14" customWidth="1"/>
    <col min="1286" max="1286" width="12.5" style="14" bestFit="1" customWidth="1"/>
    <col min="1287" max="1287" width="9.875" style="14" bestFit="1" customWidth="1"/>
    <col min="1288" max="1288" width="20.375" style="14" bestFit="1" customWidth="1"/>
    <col min="1289" max="1289" width="9" style="14"/>
    <col min="1290" max="1290" width="9" style="14" bestFit="1" customWidth="1"/>
    <col min="1291" max="1291" width="13" style="14" bestFit="1" customWidth="1"/>
    <col min="1292" max="1537" width="9" style="14"/>
    <col min="1538" max="1538" width="31" style="14" customWidth="1"/>
    <col min="1539" max="1539" width="10.125" style="14" customWidth="1"/>
    <col min="1540" max="1540" width="8.5" style="14" bestFit="1" customWidth="1"/>
    <col min="1541" max="1541" width="9.875" style="14" customWidth="1"/>
    <col min="1542" max="1542" width="12.5" style="14" bestFit="1" customWidth="1"/>
    <col min="1543" max="1543" width="9.875" style="14" bestFit="1" customWidth="1"/>
    <col min="1544" max="1544" width="20.375" style="14" bestFit="1" customWidth="1"/>
    <col min="1545" max="1545" width="9" style="14"/>
    <col min="1546" max="1546" width="9" style="14" bestFit="1" customWidth="1"/>
    <col min="1547" max="1547" width="13" style="14" bestFit="1" customWidth="1"/>
    <col min="1548" max="1793" width="9" style="14"/>
    <col min="1794" max="1794" width="31" style="14" customWidth="1"/>
    <col min="1795" max="1795" width="10.125" style="14" customWidth="1"/>
    <col min="1796" max="1796" width="8.5" style="14" bestFit="1" customWidth="1"/>
    <col min="1797" max="1797" width="9.875" style="14" customWidth="1"/>
    <col min="1798" max="1798" width="12.5" style="14" bestFit="1" customWidth="1"/>
    <col min="1799" max="1799" width="9.875" style="14" bestFit="1" customWidth="1"/>
    <col min="1800" max="1800" width="20.375" style="14" bestFit="1" customWidth="1"/>
    <col min="1801" max="1801" width="9" style="14"/>
    <col min="1802" max="1802" width="9" style="14" bestFit="1" customWidth="1"/>
    <col min="1803" max="1803" width="13" style="14" bestFit="1" customWidth="1"/>
    <col min="1804" max="2049" width="9" style="14"/>
    <col min="2050" max="2050" width="31" style="14" customWidth="1"/>
    <col min="2051" max="2051" width="10.125" style="14" customWidth="1"/>
    <col min="2052" max="2052" width="8.5" style="14" bestFit="1" customWidth="1"/>
    <col min="2053" max="2053" width="9.875" style="14" customWidth="1"/>
    <col min="2054" max="2054" width="12.5" style="14" bestFit="1" customWidth="1"/>
    <col min="2055" max="2055" width="9.875" style="14" bestFit="1" customWidth="1"/>
    <col min="2056" max="2056" width="20.375" style="14" bestFit="1" customWidth="1"/>
    <col min="2057" max="2057" width="9" style="14"/>
    <col min="2058" max="2058" width="9" style="14" bestFit="1" customWidth="1"/>
    <col min="2059" max="2059" width="13" style="14" bestFit="1" customWidth="1"/>
    <col min="2060" max="2305" width="9" style="14"/>
    <col min="2306" max="2306" width="31" style="14" customWidth="1"/>
    <col min="2307" max="2307" width="10.125" style="14" customWidth="1"/>
    <col min="2308" max="2308" width="8.5" style="14" bestFit="1" customWidth="1"/>
    <col min="2309" max="2309" width="9.875" style="14" customWidth="1"/>
    <col min="2310" max="2310" width="12.5" style="14" bestFit="1" customWidth="1"/>
    <col min="2311" max="2311" width="9.875" style="14" bestFit="1" customWidth="1"/>
    <col min="2312" max="2312" width="20.375" style="14" bestFit="1" customWidth="1"/>
    <col min="2313" max="2313" width="9" style="14"/>
    <col min="2314" max="2314" width="9" style="14" bestFit="1" customWidth="1"/>
    <col min="2315" max="2315" width="13" style="14" bestFit="1" customWidth="1"/>
    <col min="2316" max="2561" width="9" style="14"/>
    <col min="2562" max="2562" width="31" style="14" customWidth="1"/>
    <col min="2563" max="2563" width="10.125" style="14" customWidth="1"/>
    <col min="2564" max="2564" width="8.5" style="14" bestFit="1" customWidth="1"/>
    <col min="2565" max="2565" width="9.875" style="14" customWidth="1"/>
    <col min="2566" max="2566" width="12.5" style="14" bestFit="1" customWidth="1"/>
    <col min="2567" max="2567" width="9.875" style="14" bestFit="1" customWidth="1"/>
    <col min="2568" max="2568" width="20.375" style="14" bestFit="1" customWidth="1"/>
    <col min="2569" max="2569" width="9" style="14"/>
    <col min="2570" max="2570" width="9" style="14" bestFit="1" customWidth="1"/>
    <col min="2571" max="2571" width="13" style="14" bestFit="1" customWidth="1"/>
    <col min="2572" max="2817" width="9" style="14"/>
    <col min="2818" max="2818" width="31" style="14" customWidth="1"/>
    <col min="2819" max="2819" width="10.125" style="14" customWidth="1"/>
    <col min="2820" max="2820" width="8.5" style="14" bestFit="1" customWidth="1"/>
    <col min="2821" max="2821" width="9.875" style="14" customWidth="1"/>
    <col min="2822" max="2822" width="12.5" style="14" bestFit="1" customWidth="1"/>
    <col min="2823" max="2823" width="9.875" style="14" bestFit="1" customWidth="1"/>
    <col min="2824" max="2824" width="20.375" style="14" bestFit="1" customWidth="1"/>
    <col min="2825" max="2825" width="9" style="14"/>
    <col min="2826" max="2826" width="9" style="14" bestFit="1" customWidth="1"/>
    <col min="2827" max="2827" width="13" style="14" bestFit="1" customWidth="1"/>
    <col min="2828" max="3073" width="9" style="14"/>
    <col min="3074" max="3074" width="31" style="14" customWidth="1"/>
    <col min="3075" max="3075" width="10.125" style="14" customWidth="1"/>
    <col min="3076" max="3076" width="8.5" style="14" bestFit="1" customWidth="1"/>
    <col min="3077" max="3077" width="9.875" style="14" customWidth="1"/>
    <col min="3078" max="3078" width="12.5" style="14" bestFit="1" customWidth="1"/>
    <col min="3079" max="3079" width="9.875" style="14" bestFit="1" customWidth="1"/>
    <col min="3080" max="3080" width="20.375" style="14" bestFit="1" customWidth="1"/>
    <col min="3081" max="3081" width="9" style="14"/>
    <col min="3082" max="3082" width="9" style="14" bestFit="1" customWidth="1"/>
    <col min="3083" max="3083" width="13" style="14" bestFit="1" customWidth="1"/>
    <col min="3084" max="3329" width="9" style="14"/>
    <col min="3330" max="3330" width="31" style="14" customWidth="1"/>
    <col min="3331" max="3331" width="10.125" style="14" customWidth="1"/>
    <col min="3332" max="3332" width="8.5" style="14" bestFit="1" customWidth="1"/>
    <col min="3333" max="3333" width="9.875" style="14" customWidth="1"/>
    <col min="3334" max="3334" width="12.5" style="14" bestFit="1" customWidth="1"/>
    <col min="3335" max="3335" width="9.875" style="14" bestFit="1" customWidth="1"/>
    <col min="3336" max="3336" width="20.375" style="14" bestFit="1" customWidth="1"/>
    <col min="3337" max="3337" width="9" style="14"/>
    <col min="3338" max="3338" width="9" style="14" bestFit="1" customWidth="1"/>
    <col min="3339" max="3339" width="13" style="14" bestFit="1" customWidth="1"/>
    <col min="3340" max="3585" width="9" style="14"/>
    <col min="3586" max="3586" width="31" style="14" customWidth="1"/>
    <col min="3587" max="3587" width="10.125" style="14" customWidth="1"/>
    <col min="3588" max="3588" width="8.5" style="14" bestFit="1" customWidth="1"/>
    <col min="3589" max="3589" width="9.875" style="14" customWidth="1"/>
    <col min="3590" max="3590" width="12.5" style="14" bestFit="1" customWidth="1"/>
    <col min="3591" max="3591" width="9.875" style="14" bestFit="1" customWidth="1"/>
    <col min="3592" max="3592" width="20.375" style="14" bestFit="1" customWidth="1"/>
    <col min="3593" max="3593" width="9" style="14"/>
    <col min="3594" max="3594" width="9" style="14" bestFit="1" customWidth="1"/>
    <col min="3595" max="3595" width="13" style="14" bestFit="1" customWidth="1"/>
    <col min="3596" max="3841" width="9" style="14"/>
    <col min="3842" max="3842" width="31" style="14" customWidth="1"/>
    <col min="3843" max="3843" width="10.125" style="14" customWidth="1"/>
    <col min="3844" max="3844" width="8.5" style="14" bestFit="1" customWidth="1"/>
    <col min="3845" max="3845" width="9.875" style="14" customWidth="1"/>
    <col min="3846" max="3846" width="12.5" style="14" bestFit="1" customWidth="1"/>
    <col min="3847" max="3847" width="9.875" style="14" bestFit="1" customWidth="1"/>
    <col min="3848" max="3848" width="20.375" style="14" bestFit="1" customWidth="1"/>
    <col min="3849" max="3849" width="9" style="14"/>
    <col min="3850" max="3850" width="9" style="14" bestFit="1" customWidth="1"/>
    <col min="3851" max="3851" width="13" style="14" bestFit="1" customWidth="1"/>
    <col min="3852" max="4097" width="9" style="14"/>
    <col min="4098" max="4098" width="31" style="14" customWidth="1"/>
    <col min="4099" max="4099" width="10.125" style="14" customWidth="1"/>
    <col min="4100" max="4100" width="8.5" style="14" bestFit="1" customWidth="1"/>
    <col min="4101" max="4101" width="9.875" style="14" customWidth="1"/>
    <col min="4102" max="4102" width="12.5" style="14" bestFit="1" customWidth="1"/>
    <col min="4103" max="4103" width="9.875" style="14" bestFit="1" customWidth="1"/>
    <col min="4104" max="4104" width="20.375" style="14" bestFit="1" customWidth="1"/>
    <col min="4105" max="4105" width="9" style="14"/>
    <col min="4106" max="4106" width="9" style="14" bestFit="1" customWidth="1"/>
    <col min="4107" max="4107" width="13" style="14" bestFit="1" customWidth="1"/>
    <col min="4108" max="4353" width="9" style="14"/>
    <col min="4354" max="4354" width="31" style="14" customWidth="1"/>
    <col min="4355" max="4355" width="10.125" style="14" customWidth="1"/>
    <col min="4356" max="4356" width="8.5" style="14" bestFit="1" customWidth="1"/>
    <col min="4357" max="4357" width="9.875" style="14" customWidth="1"/>
    <col min="4358" max="4358" width="12.5" style="14" bestFit="1" customWidth="1"/>
    <col min="4359" max="4359" width="9.875" style="14" bestFit="1" customWidth="1"/>
    <col min="4360" max="4360" width="20.375" style="14" bestFit="1" customWidth="1"/>
    <col min="4361" max="4361" width="9" style="14"/>
    <col min="4362" max="4362" width="9" style="14" bestFit="1" customWidth="1"/>
    <col min="4363" max="4363" width="13" style="14" bestFit="1" customWidth="1"/>
    <col min="4364" max="4609" width="9" style="14"/>
    <col min="4610" max="4610" width="31" style="14" customWidth="1"/>
    <col min="4611" max="4611" width="10.125" style="14" customWidth="1"/>
    <col min="4612" max="4612" width="8.5" style="14" bestFit="1" customWidth="1"/>
    <col min="4613" max="4613" width="9.875" style="14" customWidth="1"/>
    <col min="4614" max="4614" width="12.5" style="14" bestFit="1" customWidth="1"/>
    <col min="4615" max="4615" width="9.875" style="14" bestFit="1" customWidth="1"/>
    <col min="4616" max="4616" width="20.375" style="14" bestFit="1" customWidth="1"/>
    <col min="4617" max="4617" width="9" style="14"/>
    <col min="4618" max="4618" width="9" style="14" bestFit="1" customWidth="1"/>
    <col min="4619" max="4619" width="13" style="14" bestFit="1" customWidth="1"/>
    <col min="4620" max="4865" width="9" style="14"/>
    <col min="4866" max="4866" width="31" style="14" customWidth="1"/>
    <col min="4867" max="4867" width="10.125" style="14" customWidth="1"/>
    <col min="4868" max="4868" width="8.5" style="14" bestFit="1" customWidth="1"/>
    <col min="4869" max="4869" width="9.875" style="14" customWidth="1"/>
    <col min="4870" max="4870" width="12.5" style="14" bestFit="1" customWidth="1"/>
    <col min="4871" max="4871" width="9.875" style="14" bestFit="1" customWidth="1"/>
    <col min="4872" max="4872" width="20.375" style="14" bestFit="1" customWidth="1"/>
    <col min="4873" max="4873" width="9" style="14"/>
    <col min="4874" max="4874" width="9" style="14" bestFit="1" customWidth="1"/>
    <col min="4875" max="4875" width="13" style="14" bestFit="1" customWidth="1"/>
    <col min="4876" max="5121" width="9" style="14"/>
    <col min="5122" max="5122" width="31" style="14" customWidth="1"/>
    <col min="5123" max="5123" width="10.125" style="14" customWidth="1"/>
    <col min="5124" max="5124" width="8.5" style="14" bestFit="1" customWidth="1"/>
    <col min="5125" max="5125" width="9.875" style="14" customWidth="1"/>
    <col min="5126" max="5126" width="12.5" style="14" bestFit="1" customWidth="1"/>
    <col min="5127" max="5127" width="9.875" style="14" bestFit="1" customWidth="1"/>
    <col min="5128" max="5128" width="20.375" style="14" bestFit="1" customWidth="1"/>
    <col min="5129" max="5129" width="9" style="14"/>
    <col min="5130" max="5130" width="9" style="14" bestFit="1" customWidth="1"/>
    <col min="5131" max="5131" width="13" style="14" bestFit="1" customWidth="1"/>
    <col min="5132" max="5377" width="9" style="14"/>
    <col min="5378" max="5378" width="31" style="14" customWidth="1"/>
    <col min="5379" max="5379" width="10.125" style="14" customWidth="1"/>
    <col min="5380" max="5380" width="8.5" style="14" bestFit="1" customWidth="1"/>
    <col min="5381" max="5381" width="9.875" style="14" customWidth="1"/>
    <col min="5382" max="5382" width="12.5" style="14" bestFit="1" customWidth="1"/>
    <col min="5383" max="5383" width="9.875" style="14" bestFit="1" customWidth="1"/>
    <col min="5384" max="5384" width="20.375" style="14" bestFit="1" customWidth="1"/>
    <col min="5385" max="5385" width="9" style="14"/>
    <col min="5386" max="5386" width="9" style="14" bestFit="1" customWidth="1"/>
    <col min="5387" max="5387" width="13" style="14" bestFit="1" customWidth="1"/>
    <col min="5388" max="5633" width="9" style="14"/>
    <col min="5634" max="5634" width="31" style="14" customWidth="1"/>
    <col min="5635" max="5635" width="10.125" style="14" customWidth="1"/>
    <col min="5636" max="5636" width="8.5" style="14" bestFit="1" customWidth="1"/>
    <col min="5637" max="5637" width="9.875" style="14" customWidth="1"/>
    <col min="5638" max="5638" width="12.5" style="14" bestFit="1" customWidth="1"/>
    <col min="5639" max="5639" width="9.875" style="14" bestFit="1" customWidth="1"/>
    <col min="5640" max="5640" width="20.375" style="14" bestFit="1" customWidth="1"/>
    <col min="5641" max="5641" width="9" style="14"/>
    <col min="5642" max="5642" width="9" style="14" bestFit="1" customWidth="1"/>
    <col min="5643" max="5643" width="13" style="14" bestFit="1" customWidth="1"/>
    <col min="5644" max="5889" width="9" style="14"/>
    <col min="5890" max="5890" width="31" style="14" customWidth="1"/>
    <col min="5891" max="5891" width="10.125" style="14" customWidth="1"/>
    <col min="5892" max="5892" width="8.5" style="14" bestFit="1" customWidth="1"/>
    <col min="5893" max="5893" width="9.875" style="14" customWidth="1"/>
    <col min="5894" max="5894" width="12.5" style="14" bestFit="1" customWidth="1"/>
    <col min="5895" max="5895" width="9.875" style="14" bestFit="1" customWidth="1"/>
    <col min="5896" max="5896" width="20.375" style="14" bestFit="1" customWidth="1"/>
    <col min="5897" max="5897" width="9" style="14"/>
    <col min="5898" max="5898" width="9" style="14" bestFit="1" customWidth="1"/>
    <col min="5899" max="5899" width="13" style="14" bestFit="1" customWidth="1"/>
    <col min="5900" max="6145" width="9" style="14"/>
    <col min="6146" max="6146" width="31" style="14" customWidth="1"/>
    <col min="6147" max="6147" width="10.125" style="14" customWidth="1"/>
    <col min="6148" max="6148" width="8.5" style="14" bestFit="1" customWidth="1"/>
    <col min="6149" max="6149" width="9.875" style="14" customWidth="1"/>
    <col min="6150" max="6150" width="12.5" style="14" bestFit="1" customWidth="1"/>
    <col min="6151" max="6151" width="9.875" style="14" bestFit="1" customWidth="1"/>
    <col min="6152" max="6152" width="20.375" style="14" bestFit="1" customWidth="1"/>
    <col min="6153" max="6153" width="9" style="14"/>
    <col min="6154" max="6154" width="9" style="14" bestFit="1" customWidth="1"/>
    <col min="6155" max="6155" width="13" style="14" bestFit="1" customWidth="1"/>
    <col min="6156" max="6401" width="9" style="14"/>
    <col min="6402" max="6402" width="31" style="14" customWidth="1"/>
    <col min="6403" max="6403" width="10.125" style="14" customWidth="1"/>
    <col min="6404" max="6404" width="8.5" style="14" bestFit="1" customWidth="1"/>
    <col min="6405" max="6405" width="9.875" style="14" customWidth="1"/>
    <col min="6406" max="6406" width="12.5" style="14" bestFit="1" customWidth="1"/>
    <col min="6407" max="6407" width="9.875" style="14" bestFit="1" customWidth="1"/>
    <col min="6408" max="6408" width="20.375" style="14" bestFit="1" customWidth="1"/>
    <col min="6409" max="6409" width="9" style="14"/>
    <col min="6410" max="6410" width="9" style="14" bestFit="1" customWidth="1"/>
    <col min="6411" max="6411" width="13" style="14" bestFit="1" customWidth="1"/>
    <col min="6412" max="6657" width="9" style="14"/>
    <col min="6658" max="6658" width="31" style="14" customWidth="1"/>
    <col min="6659" max="6659" width="10.125" style="14" customWidth="1"/>
    <col min="6660" max="6660" width="8.5" style="14" bestFit="1" customWidth="1"/>
    <col min="6661" max="6661" width="9.875" style="14" customWidth="1"/>
    <col min="6662" max="6662" width="12.5" style="14" bestFit="1" customWidth="1"/>
    <col min="6663" max="6663" width="9.875" style="14" bestFit="1" customWidth="1"/>
    <col min="6664" max="6664" width="20.375" style="14" bestFit="1" customWidth="1"/>
    <col min="6665" max="6665" width="9" style="14"/>
    <col min="6666" max="6666" width="9" style="14" bestFit="1" customWidth="1"/>
    <col min="6667" max="6667" width="13" style="14" bestFit="1" customWidth="1"/>
    <col min="6668" max="6913" width="9" style="14"/>
    <col min="6914" max="6914" width="31" style="14" customWidth="1"/>
    <col min="6915" max="6915" width="10.125" style="14" customWidth="1"/>
    <col min="6916" max="6916" width="8.5" style="14" bestFit="1" customWidth="1"/>
    <col min="6917" max="6917" width="9.875" style="14" customWidth="1"/>
    <col min="6918" max="6918" width="12.5" style="14" bestFit="1" customWidth="1"/>
    <col min="6919" max="6919" width="9.875" style="14" bestFit="1" customWidth="1"/>
    <col min="6920" max="6920" width="20.375" style="14" bestFit="1" customWidth="1"/>
    <col min="6921" max="6921" width="9" style="14"/>
    <col min="6922" max="6922" width="9" style="14" bestFit="1" customWidth="1"/>
    <col min="6923" max="6923" width="13" style="14" bestFit="1" customWidth="1"/>
    <col min="6924" max="7169" width="9" style="14"/>
    <col min="7170" max="7170" width="31" style="14" customWidth="1"/>
    <col min="7171" max="7171" width="10.125" style="14" customWidth="1"/>
    <col min="7172" max="7172" width="8.5" style="14" bestFit="1" customWidth="1"/>
    <col min="7173" max="7173" width="9.875" style="14" customWidth="1"/>
    <col min="7174" max="7174" width="12.5" style="14" bestFit="1" customWidth="1"/>
    <col min="7175" max="7175" width="9.875" style="14" bestFit="1" customWidth="1"/>
    <col min="7176" max="7176" width="20.375" style="14" bestFit="1" customWidth="1"/>
    <col min="7177" max="7177" width="9" style="14"/>
    <col min="7178" max="7178" width="9" style="14" bestFit="1" customWidth="1"/>
    <col min="7179" max="7179" width="13" style="14" bestFit="1" customWidth="1"/>
    <col min="7180" max="7425" width="9" style="14"/>
    <col min="7426" max="7426" width="31" style="14" customWidth="1"/>
    <col min="7427" max="7427" width="10.125" style="14" customWidth="1"/>
    <col min="7428" max="7428" width="8.5" style="14" bestFit="1" customWidth="1"/>
    <col min="7429" max="7429" width="9.875" style="14" customWidth="1"/>
    <col min="7430" max="7430" width="12.5" style="14" bestFit="1" customWidth="1"/>
    <col min="7431" max="7431" width="9.875" style="14" bestFit="1" customWidth="1"/>
    <col min="7432" max="7432" width="20.375" style="14" bestFit="1" customWidth="1"/>
    <col min="7433" max="7433" width="9" style="14"/>
    <col min="7434" max="7434" width="9" style="14" bestFit="1" customWidth="1"/>
    <col min="7435" max="7435" width="13" style="14" bestFit="1" customWidth="1"/>
    <col min="7436" max="7681" width="9" style="14"/>
    <col min="7682" max="7682" width="31" style="14" customWidth="1"/>
    <col min="7683" max="7683" width="10.125" style="14" customWidth="1"/>
    <col min="7684" max="7684" width="8.5" style="14" bestFit="1" customWidth="1"/>
    <col min="7685" max="7685" width="9.875" style="14" customWidth="1"/>
    <col min="7686" max="7686" width="12.5" style="14" bestFit="1" customWidth="1"/>
    <col min="7687" max="7687" width="9.875" style="14" bestFit="1" customWidth="1"/>
    <col min="7688" max="7688" width="20.375" style="14" bestFit="1" customWidth="1"/>
    <col min="7689" max="7689" width="9" style="14"/>
    <col min="7690" max="7690" width="9" style="14" bestFit="1" customWidth="1"/>
    <col min="7691" max="7691" width="13" style="14" bestFit="1" customWidth="1"/>
    <col min="7692" max="7937" width="9" style="14"/>
    <col min="7938" max="7938" width="31" style="14" customWidth="1"/>
    <col min="7939" max="7939" width="10.125" style="14" customWidth="1"/>
    <col min="7940" max="7940" width="8.5" style="14" bestFit="1" customWidth="1"/>
    <col min="7941" max="7941" width="9.875" style="14" customWidth="1"/>
    <col min="7942" max="7942" width="12.5" style="14" bestFit="1" customWidth="1"/>
    <col min="7943" max="7943" width="9.875" style="14" bestFit="1" customWidth="1"/>
    <col min="7944" max="7944" width="20.375" style="14" bestFit="1" customWidth="1"/>
    <col min="7945" max="7945" width="9" style="14"/>
    <col min="7946" max="7946" width="9" style="14" bestFit="1" customWidth="1"/>
    <col min="7947" max="7947" width="13" style="14" bestFit="1" customWidth="1"/>
    <col min="7948" max="8193" width="9" style="14"/>
    <col min="8194" max="8194" width="31" style="14" customWidth="1"/>
    <col min="8195" max="8195" width="10.125" style="14" customWidth="1"/>
    <col min="8196" max="8196" width="8.5" style="14" bestFit="1" customWidth="1"/>
    <col min="8197" max="8197" width="9.875" style="14" customWidth="1"/>
    <col min="8198" max="8198" width="12.5" style="14" bestFit="1" customWidth="1"/>
    <col min="8199" max="8199" width="9.875" style="14" bestFit="1" customWidth="1"/>
    <col min="8200" max="8200" width="20.375" style="14" bestFit="1" customWidth="1"/>
    <col min="8201" max="8201" width="9" style="14"/>
    <col min="8202" max="8202" width="9" style="14" bestFit="1" customWidth="1"/>
    <col min="8203" max="8203" width="13" style="14" bestFit="1" customWidth="1"/>
    <col min="8204" max="8449" width="9" style="14"/>
    <col min="8450" max="8450" width="31" style="14" customWidth="1"/>
    <col min="8451" max="8451" width="10.125" style="14" customWidth="1"/>
    <col min="8452" max="8452" width="8.5" style="14" bestFit="1" customWidth="1"/>
    <col min="8453" max="8453" width="9.875" style="14" customWidth="1"/>
    <col min="8454" max="8454" width="12.5" style="14" bestFit="1" customWidth="1"/>
    <col min="8455" max="8455" width="9.875" style="14" bestFit="1" customWidth="1"/>
    <col min="8456" max="8456" width="20.375" style="14" bestFit="1" customWidth="1"/>
    <col min="8457" max="8457" width="9" style="14"/>
    <col min="8458" max="8458" width="9" style="14" bestFit="1" customWidth="1"/>
    <col min="8459" max="8459" width="13" style="14" bestFit="1" customWidth="1"/>
    <col min="8460" max="8705" width="9" style="14"/>
    <col min="8706" max="8706" width="31" style="14" customWidth="1"/>
    <col min="8707" max="8707" width="10.125" style="14" customWidth="1"/>
    <col min="8708" max="8708" width="8.5" style="14" bestFit="1" customWidth="1"/>
    <col min="8709" max="8709" width="9.875" style="14" customWidth="1"/>
    <col min="8710" max="8710" width="12.5" style="14" bestFit="1" customWidth="1"/>
    <col min="8711" max="8711" width="9.875" style="14" bestFit="1" customWidth="1"/>
    <col min="8712" max="8712" width="20.375" style="14" bestFit="1" customWidth="1"/>
    <col min="8713" max="8713" width="9" style="14"/>
    <col min="8714" max="8714" width="9" style="14" bestFit="1" customWidth="1"/>
    <col min="8715" max="8715" width="13" style="14" bestFit="1" customWidth="1"/>
    <col min="8716" max="8961" width="9" style="14"/>
    <col min="8962" max="8962" width="31" style="14" customWidth="1"/>
    <col min="8963" max="8963" width="10.125" style="14" customWidth="1"/>
    <col min="8964" max="8964" width="8.5" style="14" bestFit="1" customWidth="1"/>
    <col min="8965" max="8965" width="9.875" style="14" customWidth="1"/>
    <col min="8966" max="8966" width="12.5" style="14" bestFit="1" customWidth="1"/>
    <col min="8967" max="8967" width="9.875" style="14" bestFit="1" customWidth="1"/>
    <col min="8968" max="8968" width="20.375" style="14" bestFit="1" customWidth="1"/>
    <col min="8969" max="8969" width="9" style="14"/>
    <col min="8970" max="8970" width="9" style="14" bestFit="1" customWidth="1"/>
    <col min="8971" max="8971" width="13" style="14" bestFit="1" customWidth="1"/>
    <col min="8972" max="9217" width="9" style="14"/>
    <col min="9218" max="9218" width="31" style="14" customWidth="1"/>
    <col min="9219" max="9219" width="10.125" style="14" customWidth="1"/>
    <col min="9220" max="9220" width="8.5" style="14" bestFit="1" customWidth="1"/>
    <col min="9221" max="9221" width="9.875" style="14" customWidth="1"/>
    <col min="9222" max="9222" width="12.5" style="14" bestFit="1" customWidth="1"/>
    <col min="9223" max="9223" width="9.875" style="14" bestFit="1" customWidth="1"/>
    <col min="9224" max="9224" width="20.375" style="14" bestFit="1" customWidth="1"/>
    <col min="9225" max="9225" width="9" style="14"/>
    <col min="9226" max="9226" width="9" style="14" bestFit="1" customWidth="1"/>
    <col min="9227" max="9227" width="13" style="14" bestFit="1" customWidth="1"/>
    <col min="9228" max="9473" width="9" style="14"/>
    <col min="9474" max="9474" width="31" style="14" customWidth="1"/>
    <col min="9475" max="9475" width="10.125" style="14" customWidth="1"/>
    <col min="9476" max="9476" width="8.5" style="14" bestFit="1" customWidth="1"/>
    <col min="9477" max="9477" width="9.875" style="14" customWidth="1"/>
    <col min="9478" max="9478" width="12.5" style="14" bestFit="1" customWidth="1"/>
    <col min="9479" max="9479" width="9.875" style="14" bestFit="1" customWidth="1"/>
    <col min="9480" max="9480" width="20.375" style="14" bestFit="1" customWidth="1"/>
    <col min="9481" max="9481" width="9" style="14"/>
    <col min="9482" max="9482" width="9" style="14" bestFit="1" customWidth="1"/>
    <col min="9483" max="9483" width="13" style="14" bestFit="1" customWidth="1"/>
    <col min="9484" max="9729" width="9" style="14"/>
    <col min="9730" max="9730" width="31" style="14" customWidth="1"/>
    <col min="9731" max="9731" width="10.125" style="14" customWidth="1"/>
    <col min="9732" max="9732" width="8.5" style="14" bestFit="1" customWidth="1"/>
    <col min="9733" max="9733" width="9.875" style="14" customWidth="1"/>
    <col min="9734" max="9734" width="12.5" style="14" bestFit="1" customWidth="1"/>
    <col min="9735" max="9735" width="9.875" style="14" bestFit="1" customWidth="1"/>
    <col min="9736" max="9736" width="20.375" style="14" bestFit="1" customWidth="1"/>
    <col min="9737" max="9737" width="9" style="14"/>
    <col min="9738" max="9738" width="9" style="14" bestFit="1" customWidth="1"/>
    <col min="9739" max="9739" width="13" style="14" bestFit="1" customWidth="1"/>
    <col min="9740" max="9985" width="9" style="14"/>
    <col min="9986" max="9986" width="31" style="14" customWidth="1"/>
    <col min="9987" max="9987" width="10.125" style="14" customWidth="1"/>
    <col min="9988" max="9988" width="8.5" style="14" bestFit="1" customWidth="1"/>
    <col min="9989" max="9989" width="9.875" style="14" customWidth="1"/>
    <col min="9990" max="9990" width="12.5" style="14" bestFit="1" customWidth="1"/>
    <col min="9991" max="9991" width="9.875" style="14" bestFit="1" customWidth="1"/>
    <col min="9992" max="9992" width="20.375" style="14" bestFit="1" customWidth="1"/>
    <col min="9993" max="9993" width="9" style="14"/>
    <col min="9994" max="9994" width="9" style="14" bestFit="1" customWidth="1"/>
    <col min="9995" max="9995" width="13" style="14" bestFit="1" customWidth="1"/>
    <col min="9996" max="10241" width="9" style="14"/>
    <col min="10242" max="10242" width="31" style="14" customWidth="1"/>
    <col min="10243" max="10243" width="10.125" style="14" customWidth="1"/>
    <col min="10244" max="10244" width="8.5" style="14" bestFit="1" customWidth="1"/>
    <col min="10245" max="10245" width="9.875" style="14" customWidth="1"/>
    <col min="10246" max="10246" width="12.5" style="14" bestFit="1" customWidth="1"/>
    <col min="10247" max="10247" width="9.875" style="14" bestFit="1" customWidth="1"/>
    <col min="10248" max="10248" width="20.375" style="14" bestFit="1" customWidth="1"/>
    <col min="10249" max="10249" width="9" style="14"/>
    <col min="10250" max="10250" width="9" style="14" bestFit="1" customWidth="1"/>
    <col min="10251" max="10251" width="13" style="14" bestFit="1" customWidth="1"/>
    <col min="10252" max="10497" width="9" style="14"/>
    <col min="10498" max="10498" width="31" style="14" customWidth="1"/>
    <col min="10499" max="10499" width="10.125" style="14" customWidth="1"/>
    <col min="10500" max="10500" width="8.5" style="14" bestFit="1" customWidth="1"/>
    <col min="10501" max="10501" width="9.875" style="14" customWidth="1"/>
    <col min="10502" max="10502" width="12.5" style="14" bestFit="1" customWidth="1"/>
    <col min="10503" max="10503" width="9.875" style="14" bestFit="1" customWidth="1"/>
    <col min="10504" max="10504" width="20.375" style="14" bestFit="1" customWidth="1"/>
    <col min="10505" max="10505" width="9" style="14"/>
    <col min="10506" max="10506" width="9" style="14" bestFit="1" customWidth="1"/>
    <col min="10507" max="10507" width="13" style="14" bestFit="1" customWidth="1"/>
    <col min="10508" max="10753" width="9" style="14"/>
    <col min="10754" max="10754" width="31" style="14" customWidth="1"/>
    <col min="10755" max="10755" width="10.125" style="14" customWidth="1"/>
    <col min="10756" max="10756" width="8.5" style="14" bestFit="1" customWidth="1"/>
    <col min="10757" max="10757" width="9.875" style="14" customWidth="1"/>
    <col min="10758" max="10758" width="12.5" style="14" bestFit="1" customWidth="1"/>
    <col min="10759" max="10759" width="9.875" style="14" bestFit="1" customWidth="1"/>
    <col min="10760" max="10760" width="20.375" style="14" bestFit="1" customWidth="1"/>
    <col min="10761" max="10761" width="9" style="14"/>
    <col min="10762" max="10762" width="9" style="14" bestFit="1" customWidth="1"/>
    <col min="10763" max="10763" width="13" style="14" bestFit="1" customWidth="1"/>
    <col min="10764" max="11009" width="9" style="14"/>
    <col min="11010" max="11010" width="31" style="14" customWidth="1"/>
    <col min="11011" max="11011" width="10.125" style="14" customWidth="1"/>
    <col min="11012" max="11012" width="8.5" style="14" bestFit="1" customWidth="1"/>
    <col min="11013" max="11013" width="9.875" style="14" customWidth="1"/>
    <col min="11014" max="11014" width="12.5" style="14" bestFit="1" customWidth="1"/>
    <col min="11015" max="11015" width="9.875" style="14" bestFit="1" customWidth="1"/>
    <col min="11016" max="11016" width="20.375" style="14" bestFit="1" customWidth="1"/>
    <col min="11017" max="11017" width="9" style="14"/>
    <col min="11018" max="11018" width="9" style="14" bestFit="1" customWidth="1"/>
    <col min="11019" max="11019" width="13" style="14" bestFit="1" customWidth="1"/>
    <col min="11020" max="11265" width="9" style="14"/>
    <col min="11266" max="11266" width="31" style="14" customWidth="1"/>
    <col min="11267" max="11267" width="10.125" style="14" customWidth="1"/>
    <col min="11268" max="11268" width="8.5" style="14" bestFit="1" customWidth="1"/>
    <col min="11269" max="11269" width="9.875" style="14" customWidth="1"/>
    <col min="11270" max="11270" width="12.5" style="14" bestFit="1" customWidth="1"/>
    <col min="11271" max="11271" width="9.875" style="14" bestFit="1" customWidth="1"/>
    <col min="11272" max="11272" width="20.375" style="14" bestFit="1" customWidth="1"/>
    <col min="11273" max="11273" width="9" style="14"/>
    <col min="11274" max="11274" width="9" style="14" bestFit="1" customWidth="1"/>
    <col min="11275" max="11275" width="13" style="14" bestFit="1" customWidth="1"/>
    <col min="11276" max="11521" width="9" style="14"/>
    <col min="11522" max="11522" width="31" style="14" customWidth="1"/>
    <col min="11523" max="11523" width="10.125" style="14" customWidth="1"/>
    <col min="11524" max="11524" width="8.5" style="14" bestFit="1" customWidth="1"/>
    <col min="11525" max="11525" width="9.875" style="14" customWidth="1"/>
    <col min="11526" max="11526" width="12.5" style="14" bestFit="1" customWidth="1"/>
    <col min="11527" max="11527" width="9.875" style="14" bestFit="1" customWidth="1"/>
    <col min="11528" max="11528" width="20.375" style="14" bestFit="1" customWidth="1"/>
    <col min="11529" max="11529" width="9" style="14"/>
    <col min="11530" max="11530" width="9" style="14" bestFit="1" customWidth="1"/>
    <col min="11531" max="11531" width="13" style="14" bestFit="1" customWidth="1"/>
    <col min="11532" max="11777" width="9" style="14"/>
    <col min="11778" max="11778" width="31" style="14" customWidth="1"/>
    <col min="11779" max="11779" width="10.125" style="14" customWidth="1"/>
    <col min="11780" max="11780" width="8.5" style="14" bestFit="1" customWidth="1"/>
    <col min="11781" max="11781" width="9.875" style="14" customWidth="1"/>
    <col min="11782" max="11782" width="12.5" style="14" bestFit="1" customWidth="1"/>
    <col min="11783" max="11783" width="9.875" style="14" bestFit="1" customWidth="1"/>
    <col min="11784" max="11784" width="20.375" style="14" bestFit="1" customWidth="1"/>
    <col min="11785" max="11785" width="9" style="14"/>
    <col min="11786" max="11786" width="9" style="14" bestFit="1" customWidth="1"/>
    <col min="11787" max="11787" width="13" style="14" bestFit="1" customWidth="1"/>
    <col min="11788" max="12033" width="9" style="14"/>
    <col min="12034" max="12034" width="31" style="14" customWidth="1"/>
    <col min="12035" max="12035" width="10.125" style="14" customWidth="1"/>
    <col min="12036" max="12036" width="8.5" style="14" bestFit="1" customWidth="1"/>
    <col min="12037" max="12037" width="9.875" style="14" customWidth="1"/>
    <col min="12038" max="12038" width="12.5" style="14" bestFit="1" customWidth="1"/>
    <col min="12039" max="12039" width="9.875" style="14" bestFit="1" customWidth="1"/>
    <col min="12040" max="12040" width="20.375" style="14" bestFit="1" customWidth="1"/>
    <col min="12041" max="12041" width="9" style="14"/>
    <col min="12042" max="12042" width="9" style="14" bestFit="1" customWidth="1"/>
    <col min="12043" max="12043" width="13" style="14" bestFit="1" customWidth="1"/>
    <col min="12044" max="12289" width="9" style="14"/>
    <col min="12290" max="12290" width="31" style="14" customWidth="1"/>
    <col min="12291" max="12291" width="10.125" style="14" customWidth="1"/>
    <col min="12292" max="12292" width="8.5" style="14" bestFit="1" customWidth="1"/>
    <col min="12293" max="12293" width="9.875" style="14" customWidth="1"/>
    <col min="12294" max="12294" width="12.5" style="14" bestFit="1" customWidth="1"/>
    <col min="12295" max="12295" width="9.875" style="14" bestFit="1" customWidth="1"/>
    <col min="12296" max="12296" width="20.375" style="14" bestFit="1" customWidth="1"/>
    <col min="12297" max="12297" width="9" style="14"/>
    <col min="12298" max="12298" width="9" style="14" bestFit="1" customWidth="1"/>
    <col min="12299" max="12299" width="13" style="14" bestFit="1" customWidth="1"/>
    <col min="12300" max="12545" width="9" style="14"/>
    <col min="12546" max="12546" width="31" style="14" customWidth="1"/>
    <col min="12547" max="12547" width="10.125" style="14" customWidth="1"/>
    <col min="12548" max="12548" width="8.5" style="14" bestFit="1" customWidth="1"/>
    <col min="12549" max="12549" width="9.875" style="14" customWidth="1"/>
    <col min="12550" max="12550" width="12.5" style="14" bestFit="1" customWidth="1"/>
    <col min="12551" max="12551" width="9.875" style="14" bestFit="1" customWidth="1"/>
    <col min="12552" max="12552" width="20.375" style="14" bestFit="1" customWidth="1"/>
    <col min="12553" max="12553" width="9" style="14"/>
    <col min="12554" max="12554" width="9" style="14" bestFit="1" customWidth="1"/>
    <col min="12555" max="12555" width="13" style="14" bestFit="1" customWidth="1"/>
    <col min="12556" max="12801" width="9" style="14"/>
    <col min="12802" max="12802" width="31" style="14" customWidth="1"/>
    <col min="12803" max="12803" width="10.125" style="14" customWidth="1"/>
    <col min="12804" max="12804" width="8.5" style="14" bestFit="1" customWidth="1"/>
    <col min="12805" max="12805" width="9.875" style="14" customWidth="1"/>
    <col min="12806" max="12806" width="12.5" style="14" bestFit="1" customWidth="1"/>
    <col min="12807" max="12807" width="9.875" style="14" bestFit="1" customWidth="1"/>
    <col min="12808" max="12808" width="20.375" style="14" bestFit="1" customWidth="1"/>
    <col min="12809" max="12809" width="9" style="14"/>
    <col min="12810" max="12810" width="9" style="14" bestFit="1" customWidth="1"/>
    <col min="12811" max="12811" width="13" style="14" bestFit="1" customWidth="1"/>
    <col min="12812" max="13057" width="9" style="14"/>
    <col min="13058" max="13058" width="31" style="14" customWidth="1"/>
    <col min="13059" max="13059" width="10.125" style="14" customWidth="1"/>
    <col min="13060" max="13060" width="8.5" style="14" bestFit="1" customWidth="1"/>
    <col min="13061" max="13061" width="9.875" style="14" customWidth="1"/>
    <col min="13062" max="13062" width="12.5" style="14" bestFit="1" customWidth="1"/>
    <col min="13063" max="13063" width="9.875" style="14" bestFit="1" customWidth="1"/>
    <col min="13064" max="13064" width="20.375" style="14" bestFit="1" customWidth="1"/>
    <col min="13065" max="13065" width="9" style="14"/>
    <col min="13066" max="13066" width="9" style="14" bestFit="1" customWidth="1"/>
    <col min="13067" max="13067" width="13" style="14" bestFit="1" customWidth="1"/>
    <col min="13068" max="13313" width="9" style="14"/>
    <col min="13314" max="13314" width="31" style="14" customWidth="1"/>
    <col min="13315" max="13315" width="10.125" style="14" customWidth="1"/>
    <col min="13316" max="13316" width="8.5" style="14" bestFit="1" customWidth="1"/>
    <col min="13317" max="13317" width="9.875" style="14" customWidth="1"/>
    <col min="13318" max="13318" width="12.5" style="14" bestFit="1" customWidth="1"/>
    <col min="13319" max="13319" width="9.875" style="14" bestFit="1" customWidth="1"/>
    <col min="13320" max="13320" width="20.375" style="14" bestFit="1" customWidth="1"/>
    <col min="13321" max="13321" width="9" style="14"/>
    <col min="13322" max="13322" width="9" style="14" bestFit="1" customWidth="1"/>
    <col min="13323" max="13323" width="13" style="14" bestFit="1" customWidth="1"/>
    <col min="13324" max="13569" width="9" style="14"/>
    <col min="13570" max="13570" width="31" style="14" customWidth="1"/>
    <col min="13571" max="13571" width="10.125" style="14" customWidth="1"/>
    <col min="13572" max="13572" width="8.5" style="14" bestFit="1" customWidth="1"/>
    <col min="13573" max="13573" width="9.875" style="14" customWidth="1"/>
    <col min="13574" max="13574" width="12.5" style="14" bestFit="1" customWidth="1"/>
    <col min="13575" max="13575" width="9.875" style="14" bestFit="1" customWidth="1"/>
    <col min="13576" max="13576" width="20.375" style="14" bestFit="1" customWidth="1"/>
    <col min="13577" max="13577" width="9" style="14"/>
    <col min="13578" max="13578" width="9" style="14" bestFit="1" customWidth="1"/>
    <col min="13579" max="13579" width="13" style="14" bestFit="1" customWidth="1"/>
    <col min="13580" max="13825" width="9" style="14"/>
    <col min="13826" max="13826" width="31" style="14" customWidth="1"/>
    <col min="13827" max="13827" width="10.125" style="14" customWidth="1"/>
    <col min="13828" max="13828" width="8.5" style="14" bestFit="1" customWidth="1"/>
    <col min="13829" max="13829" width="9.875" style="14" customWidth="1"/>
    <col min="13830" max="13830" width="12.5" style="14" bestFit="1" customWidth="1"/>
    <col min="13831" max="13831" width="9.875" style="14" bestFit="1" customWidth="1"/>
    <col min="13832" max="13832" width="20.375" style="14" bestFit="1" customWidth="1"/>
    <col min="13833" max="13833" width="9" style="14"/>
    <col min="13834" max="13834" width="9" style="14" bestFit="1" customWidth="1"/>
    <col min="13835" max="13835" width="13" style="14" bestFit="1" customWidth="1"/>
    <col min="13836" max="14081" width="9" style="14"/>
    <col min="14082" max="14082" width="31" style="14" customWidth="1"/>
    <col min="14083" max="14083" width="10.125" style="14" customWidth="1"/>
    <col min="14084" max="14084" width="8.5" style="14" bestFit="1" customWidth="1"/>
    <col min="14085" max="14085" width="9.875" style="14" customWidth="1"/>
    <col min="14086" max="14086" width="12.5" style="14" bestFit="1" customWidth="1"/>
    <col min="14087" max="14087" width="9.875" style="14" bestFit="1" customWidth="1"/>
    <col min="14088" max="14088" width="20.375" style="14" bestFit="1" customWidth="1"/>
    <col min="14089" max="14089" width="9" style="14"/>
    <col min="14090" max="14090" width="9" style="14" bestFit="1" customWidth="1"/>
    <col min="14091" max="14091" width="13" style="14" bestFit="1" customWidth="1"/>
    <col min="14092" max="14337" width="9" style="14"/>
    <col min="14338" max="14338" width="31" style="14" customWidth="1"/>
    <col min="14339" max="14339" width="10.125" style="14" customWidth="1"/>
    <col min="14340" max="14340" width="8.5" style="14" bestFit="1" customWidth="1"/>
    <col min="14341" max="14341" width="9.875" style="14" customWidth="1"/>
    <col min="14342" max="14342" width="12.5" style="14" bestFit="1" customWidth="1"/>
    <col min="14343" max="14343" width="9.875" style="14" bestFit="1" customWidth="1"/>
    <col min="14344" max="14344" width="20.375" style="14" bestFit="1" customWidth="1"/>
    <col min="14345" max="14345" width="9" style="14"/>
    <col min="14346" max="14346" width="9" style="14" bestFit="1" customWidth="1"/>
    <col min="14347" max="14347" width="13" style="14" bestFit="1" customWidth="1"/>
    <col min="14348" max="14593" width="9" style="14"/>
    <col min="14594" max="14594" width="31" style="14" customWidth="1"/>
    <col min="14595" max="14595" width="10.125" style="14" customWidth="1"/>
    <col min="14596" max="14596" width="8.5" style="14" bestFit="1" customWidth="1"/>
    <col min="14597" max="14597" width="9.875" style="14" customWidth="1"/>
    <col min="14598" max="14598" width="12.5" style="14" bestFit="1" customWidth="1"/>
    <col min="14599" max="14599" width="9.875" style="14" bestFit="1" customWidth="1"/>
    <col min="14600" max="14600" width="20.375" style="14" bestFit="1" customWidth="1"/>
    <col min="14601" max="14601" width="9" style="14"/>
    <col min="14602" max="14602" width="9" style="14" bestFit="1" customWidth="1"/>
    <col min="14603" max="14603" width="13" style="14" bestFit="1" customWidth="1"/>
    <col min="14604" max="14849" width="9" style="14"/>
    <col min="14850" max="14850" width="31" style="14" customWidth="1"/>
    <col min="14851" max="14851" width="10.125" style="14" customWidth="1"/>
    <col min="14852" max="14852" width="8.5" style="14" bestFit="1" customWidth="1"/>
    <col min="14853" max="14853" width="9.875" style="14" customWidth="1"/>
    <col min="14854" max="14854" width="12.5" style="14" bestFit="1" customWidth="1"/>
    <col min="14855" max="14855" width="9.875" style="14" bestFit="1" customWidth="1"/>
    <col min="14856" max="14856" width="20.375" style="14" bestFit="1" customWidth="1"/>
    <col min="14857" max="14857" width="9" style="14"/>
    <col min="14858" max="14858" width="9" style="14" bestFit="1" customWidth="1"/>
    <col min="14859" max="14859" width="13" style="14" bestFit="1" customWidth="1"/>
    <col min="14860" max="15105" width="9" style="14"/>
    <col min="15106" max="15106" width="31" style="14" customWidth="1"/>
    <col min="15107" max="15107" width="10.125" style="14" customWidth="1"/>
    <col min="15108" max="15108" width="8.5" style="14" bestFit="1" customWidth="1"/>
    <col min="15109" max="15109" width="9.875" style="14" customWidth="1"/>
    <col min="15110" max="15110" width="12.5" style="14" bestFit="1" customWidth="1"/>
    <col min="15111" max="15111" width="9.875" style="14" bestFit="1" customWidth="1"/>
    <col min="15112" max="15112" width="20.375" style="14" bestFit="1" customWidth="1"/>
    <col min="15113" max="15113" width="9" style="14"/>
    <col min="15114" max="15114" width="9" style="14" bestFit="1" customWidth="1"/>
    <col min="15115" max="15115" width="13" style="14" bestFit="1" customWidth="1"/>
    <col min="15116" max="15361" width="9" style="14"/>
    <col min="15362" max="15362" width="31" style="14" customWidth="1"/>
    <col min="15363" max="15363" width="10.125" style="14" customWidth="1"/>
    <col min="15364" max="15364" width="8.5" style="14" bestFit="1" customWidth="1"/>
    <col min="15365" max="15365" width="9.875" style="14" customWidth="1"/>
    <col min="15366" max="15366" width="12.5" style="14" bestFit="1" customWidth="1"/>
    <col min="15367" max="15367" width="9.875" style="14" bestFit="1" customWidth="1"/>
    <col min="15368" max="15368" width="20.375" style="14" bestFit="1" customWidth="1"/>
    <col min="15369" max="15369" width="9" style="14"/>
    <col min="15370" max="15370" width="9" style="14" bestFit="1" customWidth="1"/>
    <col min="15371" max="15371" width="13" style="14" bestFit="1" customWidth="1"/>
    <col min="15372" max="15617" width="9" style="14"/>
    <col min="15618" max="15618" width="31" style="14" customWidth="1"/>
    <col min="15619" max="15619" width="10.125" style="14" customWidth="1"/>
    <col min="15620" max="15620" width="8.5" style="14" bestFit="1" customWidth="1"/>
    <col min="15621" max="15621" width="9.875" style="14" customWidth="1"/>
    <col min="15622" max="15622" width="12.5" style="14" bestFit="1" customWidth="1"/>
    <col min="15623" max="15623" width="9.875" style="14" bestFit="1" customWidth="1"/>
    <col min="15624" max="15624" width="20.375" style="14" bestFit="1" customWidth="1"/>
    <col min="15625" max="15625" width="9" style="14"/>
    <col min="15626" max="15626" width="9" style="14" bestFit="1" customWidth="1"/>
    <col min="15627" max="15627" width="13" style="14" bestFit="1" customWidth="1"/>
    <col min="15628" max="15873" width="9" style="14"/>
    <col min="15874" max="15874" width="31" style="14" customWidth="1"/>
    <col min="15875" max="15875" width="10.125" style="14" customWidth="1"/>
    <col min="15876" max="15876" width="8.5" style="14" bestFit="1" customWidth="1"/>
    <col min="15877" max="15877" width="9.875" style="14" customWidth="1"/>
    <col min="15878" max="15878" width="12.5" style="14" bestFit="1" customWidth="1"/>
    <col min="15879" max="15879" width="9.875" style="14" bestFit="1" customWidth="1"/>
    <col min="15880" max="15880" width="20.375" style="14" bestFit="1" customWidth="1"/>
    <col min="15881" max="15881" width="9" style="14"/>
    <col min="15882" max="15882" width="9" style="14" bestFit="1" customWidth="1"/>
    <col min="15883" max="15883" width="13" style="14" bestFit="1" customWidth="1"/>
    <col min="15884" max="16129" width="9" style="14"/>
    <col min="16130" max="16130" width="31" style="14" customWidth="1"/>
    <col min="16131" max="16131" width="10.125" style="14" customWidth="1"/>
    <col min="16132" max="16132" width="8.5" style="14" bestFit="1" customWidth="1"/>
    <col min="16133" max="16133" width="9.875" style="14" customWidth="1"/>
    <col min="16134" max="16134" width="12.5" style="14" bestFit="1" customWidth="1"/>
    <col min="16135" max="16135" width="9.875" style="14" bestFit="1" customWidth="1"/>
    <col min="16136" max="16136" width="20.375" style="14" bestFit="1" customWidth="1"/>
    <col min="16137" max="16137" width="9" style="14"/>
    <col min="16138" max="16138" width="9" style="14" bestFit="1" customWidth="1"/>
    <col min="16139" max="16139" width="13" style="14" bestFit="1" customWidth="1"/>
    <col min="16140" max="16384" width="9" style="14"/>
  </cols>
  <sheetData>
    <row r="1" spans="2:8" ht="13.5" thickBot="1"/>
    <row r="2" spans="2:8" ht="13.5" thickBot="1">
      <c r="B2" s="15" t="s">
        <v>22</v>
      </c>
      <c r="C2" s="16" t="s">
        <v>23</v>
      </c>
      <c r="D2" s="62" t="s">
        <v>24</v>
      </c>
      <c r="E2" s="62" t="s">
        <v>17</v>
      </c>
      <c r="F2" s="17" t="s">
        <v>25</v>
      </c>
      <c r="G2" s="16" t="s">
        <v>26</v>
      </c>
      <c r="H2" s="18" t="s">
        <v>27</v>
      </c>
    </row>
    <row r="3" spans="2:8">
      <c r="B3" s="61" t="s">
        <v>100</v>
      </c>
      <c r="C3" s="98"/>
      <c r="D3" s="63"/>
      <c r="E3" s="63"/>
      <c r="F3" s="64"/>
      <c r="G3" s="65"/>
      <c r="H3" s="66"/>
    </row>
    <row r="4" spans="2:8">
      <c r="B4" s="95" t="s">
        <v>101</v>
      </c>
      <c r="C4" s="20"/>
      <c r="D4" s="20"/>
      <c r="E4" s="20"/>
      <c r="F4" s="21"/>
      <c r="G4" s="22"/>
      <c r="H4" s="23"/>
    </row>
    <row r="5" spans="2:8">
      <c r="B5" s="95" t="s">
        <v>102</v>
      </c>
      <c r="C5" s="20"/>
      <c r="D5" s="20"/>
      <c r="E5" s="20"/>
      <c r="F5" s="21"/>
      <c r="G5" s="22"/>
      <c r="H5" s="23"/>
    </row>
    <row r="6" spans="2:8" ht="13.5" thickBot="1">
      <c r="B6" s="96" t="s">
        <v>103</v>
      </c>
      <c r="C6" s="24"/>
      <c r="D6" s="24"/>
      <c r="E6" s="24"/>
      <c r="F6" s="25"/>
      <c r="G6" s="26"/>
      <c r="H6" s="27"/>
    </row>
    <row r="7" spans="2:8">
      <c r="B7" s="97"/>
    </row>
    <row r="8" spans="2:8" ht="13.5" thickBot="1">
      <c r="G8" s="14" t="s">
        <v>28</v>
      </c>
    </row>
    <row r="9" spans="2:8" ht="13.5" thickBot="1">
      <c r="B9" s="15" t="s">
        <v>29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32</v>
      </c>
      <c r="H9" s="18" t="s">
        <v>33</v>
      </c>
    </row>
    <row r="10" spans="2:8">
      <c r="B10" s="28" t="s">
        <v>34</v>
      </c>
      <c r="C10" s="19"/>
      <c r="D10" s="63"/>
      <c r="E10" s="67"/>
      <c r="F10" s="68"/>
      <c r="G10" s="69"/>
      <c r="H10" s="70"/>
    </row>
    <row r="11" spans="2:8">
      <c r="B11" s="29" t="s">
        <v>35</v>
      </c>
      <c r="C11" s="30"/>
      <c r="D11" s="30"/>
      <c r="E11" s="31"/>
      <c r="F11" s="32"/>
      <c r="G11" s="33"/>
      <c r="H11" s="34"/>
    </row>
    <row r="12" spans="2:8">
      <c r="B12" s="29" t="s">
        <v>36</v>
      </c>
      <c r="C12" s="30"/>
      <c r="D12" s="30"/>
      <c r="E12" s="31"/>
      <c r="F12" s="32"/>
      <c r="G12" s="33"/>
      <c r="H12" s="34"/>
    </row>
    <row r="13" spans="2:8">
      <c r="B13" s="29" t="s">
        <v>37</v>
      </c>
      <c r="C13" s="30"/>
      <c r="D13" s="30"/>
      <c r="E13" s="31"/>
      <c r="F13" s="32"/>
      <c r="G13" s="33"/>
      <c r="H13" s="34"/>
    </row>
    <row r="14" spans="2:8">
      <c r="B14" s="29" t="s">
        <v>38</v>
      </c>
      <c r="C14" s="30"/>
      <c r="D14" s="30"/>
      <c r="E14" s="31"/>
      <c r="F14" s="32"/>
      <c r="G14" s="33"/>
      <c r="H14" s="34"/>
    </row>
    <row r="15" spans="2:8" ht="13.5" thickBot="1">
      <c r="B15" s="35" t="s">
        <v>39</v>
      </c>
      <c r="C15" s="36"/>
      <c r="D15" s="36"/>
      <c r="E15" s="37"/>
      <c r="F15" s="38"/>
      <c r="G15" s="39"/>
      <c r="H15" s="40"/>
    </row>
    <row r="17" spans="2:8" ht="13.5" thickBot="1"/>
    <row r="18" spans="2:8" s="46" customFormat="1" ht="28.5" customHeight="1" thickBot="1">
      <c r="B18" s="41" t="s">
        <v>40</v>
      </c>
      <c r="C18" s="42" t="s">
        <v>41</v>
      </c>
      <c r="D18" s="42" t="s">
        <v>42</v>
      </c>
      <c r="E18" s="42" t="s">
        <v>43</v>
      </c>
      <c r="F18" s="43" t="s">
        <v>44</v>
      </c>
      <c r="G18" s="44" t="s">
        <v>45</v>
      </c>
      <c r="H18" s="45" t="s">
        <v>33</v>
      </c>
    </row>
    <row r="19" spans="2:8">
      <c r="B19" s="28" t="s">
        <v>46</v>
      </c>
      <c r="C19" s="19"/>
      <c r="D19" s="63"/>
      <c r="E19" s="63"/>
      <c r="F19" s="67"/>
      <c r="G19" s="71"/>
      <c r="H19" s="72"/>
    </row>
    <row r="20" spans="2:8">
      <c r="B20" s="29" t="s">
        <v>38</v>
      </c>
      <c r="C20" s="30"/>
      <c r="D20" s="30"/>
      <c r="E20" s="30"/>
      <c r="F20" s="32"/>
      <c r="G20" s="47"/>
      <c r="H20" s="48"/>
    </row>
    <row r="21" spans="2:8">
      <c r="B21" s="29" t="s">
        <v>47</v>
      </c>
      <c r="C21" s="30"/>
      <c r="D21" s="30"/>
      <c r="E21" s="30"/>
      <c r="F21" s="32"/>
      <c r="G21" s="47"/>
      <c r="H21" s="48"/>
    </row>
    <row r="22" spans="2:8">
      <c r="B22" s="29" t="s">
        <v>48</v>
      </c>
      <c r="C22" s="30"/>
      <c r="D22" s="30"/>
      <c r="E22" s="30"/>
      <c r="F22" s="32"/>
      <c r="G22" s="47"/>
      <c r="H22" s="48"/>
    </row>
    <row r="23" spans="2:8">
      <c r="B23" s="29" t="s">
        <v>49</v>
      </c>
      <c r="C23" s="30"/>
      <c r="D23" s="30"/>
      <c r="E23" s="30"/>
      <c r="F23" s="32"/>
      <c r="G23" s="47"/>
      <c r="H23" s="48"/>
    </row>
    <row r="24" spans="2:8" ht="13.5" thickBot="1">
      <c r="B24" s="35" t="s">
        <v>39</v>
      </c>
      <c r="C24" s="36"/>
      <c r="D24" s="36"/>
      <c r="E24" s="36"/>
      <c r="F24" s="38"/>
      <c r="G24" s="49"/>
      <c r="H24" s="50"/>
    </row>
    <row r="25" spans="2:8">
      <c r="C25" s="51"/>
      <c r="D25" s="51"/>
      <c r="E25" s="51"/>
      <c r="F25" s="51"/>
      <c r="G25" s="51"/>
      <c r="H25" s="5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showGridLines="0" zoomScale="90" zoomScaleNormal="90" workbookViewId="0">
      <selection activeCell="G3" sqref="G3"/>
    </sheetView>
  </sheetViews>
  <sheetFormatPr defaultRowHeight="14.25"/>
  <cols>
    <col min="1" max="1" width="5.125" style="52" customWidth="1"/>
    <col min="2" max="2" width="11" style="52" bestFit="1" customWidth="1"/>
    <col min="3" max="3" width="12.25" style="52" bestFit="1" customWidth="1"/>
    <col min="4" max="4" width="12" style="52" customWidth="1"/>
    <col min="5" max="5" width="12.375" style="52" bestFit="1" customWidth="1"/>
    <col min="6" max="6" width="9.125" style="52" bestFit="1" customWidth="1"/>
    <col min="7" max="7" width="9" style="53"/>
    <col min="8" max="16384" width="9" style="52"/>
  </cols>
  <sheetData>
    <row r="1" spans="2:7" ht="6.75" customHeight="1"/>
    <row r="2" spans="2:7">
      <c r="B2" s="60" t="s">
        <v>32</v>
      </c>
      <c r="C2" s="60" t="s">
        <v>33</v>
      </c>
      <c r="D2" s="60" t="s">
        <v>99</v>
      </c>
      <c r="E2" s="58" t="s">
        <v>98</v>
      </c>
      <c r="F2" s="59" t="s">
        <v>97</v>
      </c>
      <c r="G2" s="58" t="s">
        <v>96</v>
      </c>
    </row>
    <row r="3" spans="2:7">
      <c r="B3" s="57" t="s">
        <v>68</v>
      </c>
      <c r="C3" s="57" t="s">
        <v>95</v>
      </c>
      <c r="D3" s="57" t="s">
        <v>91</v>
      </c>
      <c r="E3" s="56">
        <v>100</v>
      </c>
      <c r="F3" s="55">
        <v>730700</v>
      </c>
      <c r="G3" s="54"/>
    </row>
    <row r="4" spans="2:7">
      <c r="B4" s="57" t="s">
        <v>64</v>
      </c>
      <c r="C4" s="57" t="s">
        <v>94</v>
      </c>
      <c r="D4" s="57" t="s">
        <v>91</v>
      </c>
      <c r="E4" s="56">
        <v>94</v>
      </c>
      <c r="F4" s="55">
        <v>699543</v>
      </c>
      <c r="G4" s="54"/>
    </row>
    <row r="5" spans="2:7">
      <c r="B5" s="57" t="s">
        <v>93</v>
      </c>
      <c r="C5" s="57" t="s">
        <v>92</v>
      </c>
      <c r="D5" s="57" t="s">
        <v>91</v>
      </c>
      <c r="E5" s="54">
        <v>99</v>
      </c>
      <c r="F5" s="55">
        <v>678543</v>
      </c>
      <c r="G5" s="54"/>
    </row>
    <row r="6" spans="2:7">
      <c r="B6" s="57" t="s">
        <v>90</v>
      </c>
      <c r="C6" s="57" t="s">
        <v>60</v>
      </c>
      <c r="D6" s="57" t="s">
        <v>87</v>
      </c>
      <c r="E6" s="56">
        <v>114</v>
      </c>
      <c r="F6" s="55">
        <v>1019980</v>
      </c>
      <c r="G6" s="54"/>
    </row>
    <row r="7" spans="2:7">
      <c r="B7" s="57" t="s">
        <v>89</v>
      </c>
      <c r="C7" s="57" t="s">
        <v>88</v>
      </c>
      <c r="D7" s="57" t="s">
        <v>87</v>
      </c>
      <c r="E7" s="54">
        <v>86</v>
      </c>
      <c r="F7" s="55">
        <v>987345</v>
      </c>
      <c r="G7" s="54"/>
    </row>
    <row r="8" spans="2:7">
      <c r="B8" s="57" t="s">
        <v>56</v>
      </c>
      <c r="C8" s="57" t="s">
        <v>83</v>
      </c>
      <c r="D8" s="57" t="s">
        <v>87</v>
      </c>
      <c r="E8" s="56">
        <v>75</v>
      </c>
      <c r="F8" s="55">
        <v>882140</v>
      </c>
      <c r="G8" s="54"/>
    </row>
    <row r="9" spans="2:7">
      <c r="B9" s="57" t="s">
        <v>58</v>
      </c>
      <c r="C9" s="57" t="s">
        <v>55</v>
      </c>
      <c r="D9" s="57" t="s">
        <v>87</v>
      </c>
      <c r="E9" s="56">
        <v>80</v>
      </c>
      <c r="F9" s="55">
        <v>776146</v>
      </c>
      <c r="G9" s="54"/>
    </row>
    <row r="10" spans="2:7">
      <c r="B10" s="57" t="s">
        <v>54</v>
      </c>
      <c r="C10" s="57" t="s">
        <v>51</v>
      </c>
      <c r="D10" s="57" t="s">
        <v>87</v>
      </c>
      <c r="E10" s="56">
        <v>90</v>
      </c>
      <c r="F10" s="55">
        <v>708533</v>
      </c>
      <c r="G10" s="54"/>
    </row>
    <row r="11" spans="2:7">
      <c r="B11" s="57" t="s">
        <v>84</v>
      </c>
      <c r="C11" s="57" t="s">
        <v>79</v>
      </c>
      <c r="D11" s="57" t="s">
        <v>86</v>
      </c>
      <c r="E11" s="56">
        <v>68</v>
      </c>
      <c r="F11" s="55">
        <v>1050736</v>
      </c>
      <c r="G11" s="54"/>
    </row>
    <row r="12" spans="2:7">
      <c r="B12" s="57" t="s">
        <v>61</v>
      </c>
      <c r="C12" s="57" t="s">
        <v>77</v>
      </c>
      <c r="D12" s="57" t="s">
        <v>85</v>
      </c>
      <c r="E12" s="56">
        <v>116</v>
      </c>
      <c r="F12" s="55">
        <v>1091244</v>
      </c>
      <c r="G12" s="54"/>
    </row>
    <row r="13" spans="2:7">
      <c r="B13" s="57" t="s">
        <v>80</v>
      </c>
      <c r="C13" s="57" t="s">
        <v>81</v>
      </c>
      <c r="D13" s="57" t="s">
        <v>85</v>
      </c>
      <c r="E13" s="56">
        <v>58</v>
      </c>
      <c r="F13" s="55">
        <v>894569</v>
      </c>
      <c r="G13" s="54"/>
    </row>
    <row r="14" spans="2:7">
      <c r="B14" s="57" t="s">
        <v>78</v>
      </c>
      <c r="C14" s="57" t="s">
        <v>76</v>
      </c>
      <c r="D14" s="57" t="s">
        <v>85</v>
      </c>
      <c r="E14" s="56">
        <v>83</v>
      </c>
      <c r="F14" s="55">
        <v>543434</v>
      </c>
      <c r="G14" s="54"/>
    </row>
    <row r="15" spans="2:7">
      <c r="B15" s="57" t="s">
        <v>84</v>
      </c>
      <c r="C15" s="57" t="s">
        <v>83</v>
      </c>
      <c r="D15" s="57" t="s">
        <v>82</v>
      </c>
      <c r="E15" s="56">
        <v>42</v>
      </c>
      <c r="F15" s="55">
        <v>980514</v>
      </c>
      <c r="G15" s="54"/>
    </row>
    <row r="16" spans="2:7">
      <c r="B16" s="57" t="s">
        <v>72</v>
      </c>
      <c r="C16" s="57" t="s">
        <v>81</v>
      </c>
      <c r="D16" s="57" t="s">
        <v>75</v>
      </c>
      <c r="E16" s="56">
        <v>35</v>
      </c>
      <c r="F16" s="55">
        <v>1054341</v>
      </c>
      <c r="G16" s="54"/>
    </row>
    <row r="17" spans="2:7">
      <c r="B17" s="57" t="s">
        <v>80</v>
      </c>
      <c r="C17" s="57" t="s">
        <v>79</v>
      </c>
      <c r="D17" s="57" t="s">
        <v>75</v>
      </c>
      <c r="E17" s="56">
        <v>103</v>
      </c>
      <c r="F17" s="55">
        <v>1021001</v>
      </c>
      <c r="G17" s="54"/>
    </row>
    <row r="18" spans="2:7">
      <c r="B18" s="57" t="s">
        <v>78</v>
      </c>
      <c r="C18" s="57" t="s">
        <v>77</v>
      </c>
      <c r="D18" s="57" t="s">
        <v>75</v>
      </c>
      <c r="E18" s="56">
        <v>47</v>
      </c>
      <c r="F18" s="55">
        <v>803564</v>
      </c>
      <c r="G18" s="54"/>
    </row>
    <row r="19" spans="2:7">
      <c r="B19" s="57" t="s">
        <v>73</v>
      </c>
      <c r="C19" s="57" t="s">
        <v>76</v>
      </c>
      <c r="D19" s="57" t="s">
        <v>75</v>
      </c>
      <c r="E19" s="56">
        <v>48</v>
      </c>
      <c r="F19" s="55">
        <v>697530</v>
      </c>
      <c r="G19" s="54"/>
    </row>
    <row r="20" spans="2:7">
      <c r="B20" s="57" t="s">
        <v>74</v>
      </c>
      <c r="C20" s="57" t="s">
        <v>67</v>
      </c>
      <c r="D20" s="57" t="s">
        <v>71</v>
      </c>
      <c r="E20" s="56">
        <v>125</v>
      </c>
      <c r="F20" s="55">
        <v>1056233</v>
      </c>
      <c r="G20" s="54"/>
    </row>
    <row r="21" spans="2:7">
      <c r="B21" s="57" t="s">
        <v>73</v>
      </c>
      <c r="C21" s="57" t="s">
        <v>69</v>
      </c>
      <c r="D21" s="57" t="s">
        <v>71</v>
      </c>
      <c r="E21" s="56">
        <v>80</v>
      </c>
      <c r="F21" s="55">
        <v>1022010</v>
      </c>
      <c r="G21" s="54"/>
    </row>
    <row r="22" spans="2:7">
      <c r="B22" s="57" t="s">
        <v>72</v>
      </c>
      <c r="C22" s="57" t="s">
        <v>65</v>
      </c>
      <c r="D22" s="57" t="s">
        <v>71</v>
      </c>
      <c r="E22" s="56">
        <v>32</v>
      </c>
      <c r="F22" s="55">
        <v>988596</v>
      </c>
      <c r="G22" s="54"/>
    </row>
    <row r="23" spans="2:7">
      <c r="B23" s="57" t="s">
        <v>70</v>
      </c>
      <c r="C23" s="57" t="s">
        <v>63</v>
      </c>
      <c r="D23" s="57" t="s">
        <v>71</v>
      </c>
      <c r="E23" s="56">
        <v>40</v>
      </c>
      <c r="F23" s="55">
        <v>613184</v>
      </c>
      <c r="G23" s="54"/>
    </row>
    <row r="24" spans="2:7">
      <c r="B24" s="57" t="s">
        <v>70</v>
      </c>
      <c r="C24" s="57" t="s">
        <v>69</v>
      </c>
      <c r="D24" s="57" t="s">
        <v>62</v>
      </c>
      <c r="E24" s="56">
        <v>113</v>
      </c>
      <c r="F24" s="55">
        <v>726622</v>
      </c>
      <c r="G24" s="54"/>
    </row>
    <row r="25" spans="2:7">
      <c r="B25" s="57" t="s">
        <v>68</v>
      </c>
      <c r="C25" s="57" t="s">
        <v>67</v>
      </c>
      <c r="D25" s="57" t="s">
        <v>62</v>
      </c>
      <c r="E25" s="56">
        <v>40</v>
      </c>
      <c r="F25" s="55">
        <v>667089</v>
      </c>
      <c r="G25" s="54"/>
    </row>
    <row r="26" spans="2:7">
      <c r="B26" s="57" t="s">
        <v>66</v>
      </c>
      <c r="C26" s="57" t="s">
        <v>65</v>
      </c>
      <c r="D26" s="57" t="s">
        <v>62</v>
      </c>
      <c r="E26" s="56">
        <v>30</v>
      </c>
      <c r="F26" s="55">
        <v>565505</v>
      </c>
      <c r="G26" s="54"/>
    </row>
    <row r="27" spans="2:7">
      <c r="B27" s="57" t="s">
        <v>64</v>
      </c>
      <c r="C27" s="57" t="s">
        <v>63</v>
      </c>
      <c r="D27" s="57" t="s">
        <v>62</v>
      </c>
      <c r="E27" s="56">
        <v>115</v>
      </c>
      <c r="F27" s="55">
        <v>539117</v>
      </c>
      <c r="G27" s="54"/>
    </row>
    <row r="28" spans="2:7">
      <c r="B28" s="57" t="s">
        <v>61</v>
      </c>
      <c r="C28" s="57" t="s">
        <v>60</v>
      </c>
      <c r="D28" s="57" t="s">
        <v>59</v>
      </c>
      <c r="E28" s="56">
        <v>64</v>
      </c>
      <c r="F28" s="55">
        <v>1051350</v>
      </c>
      <c r="G28" s="54"/>
    </row>
    <row r="29" spans="2:7">
      <c r="B29" s="57" t="s">
        <v>58</v>
      </c>
      <c r="C29" s="57" t="s">
        <v>57</v>
      </c>
      <c r="D29" s="57" t="s">
        <v>50</v>
      </c>
      <c r="E29" s="56">
        <v>58</v>
      </c>
      <c r="F29" s="55">
        <v>1024183</v>
      </c>
      <c r="G29" s="54"/>
    </row>
    <row r="30" spans="2:7">
      <c r="B30" s="57" t="s">
        <v>56</v>
      </c>
      <c r="C30" s="57" t="s">
        <v>55</v>
      </c>
      <c r="D30" s="57" t="s">
        <v>50</v>
      </c>
      <c r="E30" s="56">
        <v>96</v>
      </c>
      <c r="F30" s="55">
        <v>823468</v>
      </c>
      <c r="G30" s="54"/>
    </row>
    <row r="31" spans="2:7">
      <c r="B31" s="57" t="s">
        <v>54</v>
      </c>
      <c r="C31" s="57" t="s">
        <v>53</v>
      </c>
      <c r="D31" s="57" t="s">
        <v>50</v>
      </c>
      <c r="E31" s="56">
        <v>111</v>
      </c>
      <c r="F31" s="55">
        <v>809054</v>
      </c>
      <c r="G31" s="54"/>
    </row>
    <row r="32" spans="2:7">
      <c r="B32" s="57" t="s">
        <v>52</v>
      </c>
      <c r="C32" s="57" t="s">
        <v>51</v>
      </c>
      <c r="D32" s="57" t="s">
        <v>50</v>
      </c>
      <c r="E32" s="56">
        <v>53</v>
      </c>
      <c r="F32" s="55">
        <v>786293</v>
      </c>
      <c r="G32" s="54"/>
    </row>
  </sheetData>
  <conditionalFormatting sqref="G3:G32">
    <cfRule type="top10" dxfId="0" priority="2" bottom="1" rank="5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zoomScale="90" zoomScaleNormal="90" workbookViewId="0">
      <selection activeCell="L3" sqref="L3"/>
    </sheetView>
  </sheetViews>
  <sheetFormatPr defaultRowHeight="12.75"/>
  <cols>
    <col min="1" max="1" width="1.75" style="1" customWidth="1"/>
    <col min="2" max="2" width="15.375" style="8" bestFit="1" customWidth="1"/>
    <col min="3" max="3" width="7" style="1" bestFit="1" customWidth="1"/>
    <col min="4" max="4" width="9.75" style="1" bestFit="1" customWidth="1"/>
    <col min="5" max="5" width="20.875" style="1" bestFit="1" customWidth="1"/>
    <col min="6" max="9" width="9" style="1"/>
    <col min="10" max="10" width="1.625" style="1" customWidth="1"/>
    <col min="11" max="11" width="9.75" style="1" bestFit="1" customWidth="1"/>
    <col min="12" max="14" width="9.625" style="1" bestFit="1" customWidth="1"/>
    <col min="15" max="15" width="10" style="1" bestFit="1" customWidth="1"/>
    <col min="16" max="16384" width="9" style="1"/>
  </cols>
  <sheetData>
    <row r="2" spans="2:15">
      <c r="C2" s="3"/>
      <c r="D2" s="3"/>
      <c r="E2" s="3"/>
      <c r="F2" s="7" t="s">
        <v>18</v>
      </c>
      <c r="G2" s="6"/>
      <c r="H2" s="6"/>
      <c r="I2" s="5"/>
      <c r="K2" s="3"/>
      <c r="L2" s="4" t="s">
        <v>14</v>
      </c>
      <c r="M2" s="4" t="s">
        <v>13</v>
      </c>
      <c r="N2" s="4" t="s">
        <v>12</v>
      </c>
      <c r="O2" s="4" t="s">
        <v>11</v>
      </c>
    </row>
    <row r="3" spans="2:15">
      <c r="C3" s="4" t="s">
        <v>17</v>
      </c>
      <c r="D3" s="4" t="s">
        <v>16</v>
      </c>
      <c r="E3" s="4" t="s">
        <v>15</v>
      </c>
      <c r="F3" s="4" t="s">
        <v>14</v>
      </c>
      <c r="G3" s="4" t="s">
        <v>13</v>
      </c>
      <c r="H3" s="4" t="s">
        <v>12</v>
      </c>
      <c r="I3" s="4" t="s">
        <v>11</v>
      </c>
      <c r="K3" s="3" t="s">
        <v>10</v>
      </c>
      <c r="L3" s="2"/>
      <c r="M3" s="2"/>
      <c r="N3" s="2"/>
      <c r="O3" s="2"/>
    </row>
    <row r="4" spans="2:15">
      <c r="B4" s="8" t="str">
        <f>C4&amp;D4</f>
        <v>marzecKategoria 3</v>
      </c>
      <c r="C4" s="3" t="s">
        <v>7</v>
      </c>
      <c r="D4" s="3" t="s">
        <v>4</v>
      </c>
      <c r="E4" s="3" t="s">
        <v>6</v>
      </c>
      <c r="F4" s="2">
        <v>67.257906699291993</v>
      </c>
      <c r="G4" s="3"/>
      <c r="H4" s="3"/>
      <c r="I4" s="2">
        <f t="shared" ref="I4:I14" si="0">SUM(F4:H4)</f>
        <v>67.257906699291993</v>
      </c>
      <c r="K4" s="3" t="s">
        <v>9</v>
      </c>
      <c r="L4" s="2"/>
      <c r="M4" s="2"/>
      <c r="N4" s="2"/>
      <c r="O4" s="2"/>
    </row>
    <row r="5" spans="2:15">
      <c r="B5" s="8" t="str">
        <f t="shared" ref="B5:B14" si="1">C5&amp;D5</f>
        <v>lutyKategoria 4</v>
      </c>
      <c r="C5" s="3" t="s">
        <v>2</v>
      </c>
      <c r="D5" s="3" t="s">
        <v>1</v>
      </c>
      <c r="E5" s="3" t="s">
        <v>3</v>
      </c>
      <c r="F5" s="2">
        <v>400.55553720666933</v>
      </c>
      <c r="G5" s="2">
        <v>70.480524237573235</v>
      </c>
      <c r="H5" s="3">
        <v>122</v>
      </c>
      <c r="I5" s="2">
        <f t="shared" si="0"/>
        <v>593.03606144424259</v>
      </c>
      <c r="K5" s="3" t="s">
        <v>4</v>
      </c>
      <c r="L5" s="2"/>
      <c r="M5" s="2"/>
      <c r="N5" s="2"/>
      <c r="O5" s="2"/>
    </row>
    <row r="6" spans="2:15">
      <c r="B6" s="8" t="str">
        <f t="shared" si="1"/>
        <v>marzecKategoria 1</v>
      </c>
      <c r="C6" s="3" t="s">
        <v>7</v>
      </c>
      <c r="D6" s="3" t="s">
        <v>10</v>
      </c>
      <c r="E6" s="3" t="s">
        <v>6</v>
      </c>
      <c r="F6" s="2">
        <v>836.59555542279134</v>
      </c>
      <c r="G6" s="3"/>
      <c r="H6" s="3"/>
      <c r="I6" s="2">
        <f t="shared" si="0"/>
        <v>836.59555542279134</v>
      </c>
      <c r="K6" s="3" t="s">
        <v>1</v>
      </c>
      <c r="L6" s="2"/>
      <c r="M6" s="2"/>
      <c r="N6" s="2"/>
      <c r="O6" s="2"/>
    </row>
    <row r="7" spans="2:15">
      <c r="B7" s="8" t="str">
        <f t="shared" si="1"/>
        <v>styczeńKategoria 2</v>
      </c>
      <c r="C7" s="3" t="s">
        <v>5</v>
      </c>
      <c r="D7" s="3" t="s">
        <v>9</v>
      </c>
      <c r="E7" s="3" t="s">
        <v>8</v>
      </c>
      <c r="F7" s="3"/>
      <c r="G7" s="2">
        <v>789.72193804340066</v>
      </c>
      <c r="H7" s="2">
        <v>332.40794164932731</v>
      </c>
      <c r="I7" s="2">
        <f t="shared" si="0"/>
        <v>1122.1298796927281</v>
      </c>
    </row>
    <row r="8" spans="2:15">
      <c r="B8" s="8" t="str">
        <f t="shared" si="1"/>
        <v>styczeńKategoria 3</v>
      </c>
      <c r="C8" s="3" t="s">
        <v>5</v>
      </c>
      <c r="D8" s="3" t="s">
        <v>4</v>
      </c>
      <c r="E8" s="3" t="s">
        <v>0</v>
      </c>
      <c r="F8" s="3"/>
      <c r="G8" s="2">
        <v>416.27680723328541</v>
      </c>
      <c r="H8" s="3"/>
      <c r="I8" s="2">
        <f t="shared" si="0"/>
        <v>416.27680723328541</v>
      </c>
      <c r="K8" s="3"/>
      <c r="L8" s="4" t="s">
        <v>10</v>
      </c>
      <c r="M8" s="4" t="s">
        <v>9</v>
      </c>
      <c r="N8" s="4" t="s">
        <v>4</v>
      </c>
      <c r="O8" s="4" t="s">
        <v>1</v>
      </c>
    </row>
    <row r="9" spans="2:15">
      <c r="B9" s="8" t="str">
        <f t="shared" si="1"/>
        <v>lutyKategoria 1</v>
      </c>
      <c r="C9" s="3" t="s">
        <v>2</v>
      </c>
      <c r="D9" s="3" t="s">
        <v>10</v>
      </c>
      <c r="E9" s="3" t="s">
        <v>6</v>
      </c>
      <c r="F9" s="3"/>
      <c r="G9" s="3"/>
      <c r="H9" s="2">
        <v>465.85083809608483</v>
      </c>
      <c r="I9" s="2">
        <f t="shared" si="0"/>
        <v>465.85083809608483</v>
      </c>
      <c r="K9" s="3" t="s">
        <v>5</v>
      </c>
      <c r="L9" s="9"/>
      <c r="M9" s="9"/>
      <c r="N9" s="9"/>
      <c r="O9" s="9"/>
    </row>
    <row r="10" spans="2:15">
      <c r="B10" s="8" t="str">
        <f t="shared" si="1"/>
        <v>marzecKategoria 2</v>
      </c>
      <c r="C10" s="3" t="s">
        <v>7</v>
      </c>
      <c r="D10" s="3" t="s">
        <v>9</v>
      </c>
      <c r="E10" s="3" t="s">
        <v>8</v>
      </c>
      <c r="F10" s="2">
        <v>671.27841040173325</v>
      </c>
      <c r="G10" s="3"/>
      <c r="H10" s="3"/>
      <c r="I10" s="2">
        <f t="shared" si="0"/>
        <v>671.27841040173325</v>
      </c>
      <c r="K10" s="3" t="s">
        <v>2</v>
      </c>
      <c r="L10" s="9"/>
      <c r="M10" s="9"/>
      <c r="N10" s="9"/>
      <c r="O10" s="9"/>
    </row>
    <row r="11" spans="2:15">
      <c r="B11" s="8" t="str">
        <f t="shared" si="1"/>
        <v>lutyKategoria 3</v>
      </c>
      <c r="C11" s="3" t="s">
        <v>2</v>
      </c>
      <c r="D11" s="3" t="s">
        <v>4</v>
      </c>
      <c r="E11" s="3" t="s">
        <v>8</v>
      </c>
      <c r="F11" s="3"/>
      <c r="G11" s="2">
        <v>381.57620928728255</v>
      </c>
      <c r="H11" s="2">
        <v>832.01000399239251</v>
      </c>
      <c r="I11" s="2">
        <f t="shared" si="0"/>
        <v>1213.5862132796751</v>
      </c>
      <c r="K11" s="3" t="s">
        <v>7</v>
      </c>
      <c r="L11" s="9"/>
      <c r="M11" s="9"/>
      <c r="N11" s="9"/>
      <c r="O11" s="9"/>
    </row>
    <row r="12" spans="2:15">
      <c r="B12" s="8" t="str">
        <f t="shared" si="1"/>
        <v>marzecKategoria 4</v>
      </c>
      <c r="C12" s="3" t="s">
        <v>7</v>
      </c>
      <c r="D12" s="3" t="s">
        <v>1</v>
      </c>
      <c r="E12" s="3" t="s">
        <v>6</v>
      </c>
      <c r="F12" s="2">
        <v>196.1858658669131</v>
      </c>
      <c r="G12" s="3"/>
      <c r="H12" s="2">
        <v>952.71567895366991</v>
      </c>
      <c r="I12" s="2">
        <f t="shared" si="0"/>
        <v>1148.901544820583</v>
      </c>
    </row>
    <row r="13" spans="2:15">
      <c r="B13" s="8" t="str">
        <f t="shared" si="1"/>
        <v>styczeńKategoria 3</v>
      </c>
      <c r="C13" s="3" t="s">
        <v>5</v>
      </c>
      <c r="D13" s="3" t="s">
        <v>4</v>
      </c>
      <c r="E13" s="3" t="s">
        <v>3</v>
      </c>
      <c r="F13" s="3"/>
      <c r="G13" s="2">
        <v>585.07126146684323</v>
      </c>
      <c r="H13" s="3"/>
      <c r="I13" s="2">
        <f t="shared" si="0"/>
        <v>585.07126146684323</v>
      </c>
    </row>
    <row r="14" spans="2:15">
      <c r="B14" s="8" t="str">
        <f t="shared" si="1"/>
        <v>lutyKategoria 4</v>
      </c>
      <c r="C14" s="3" t="s">
        <v>2</v>
      </c>
      <c r="D14" s="3" t="s">
        <v>1</v>
      </c>
      <c r="E14" s="3" t="s">
        <v>0</v>
      </c>
      <c r="F14" s="3"/>
      <c r="G14" s="2">
        <v>271.59899646283134</v>
      </c>
      <c r="H14" s="3"/>
      <c r="I14" s="2">
        <f t="shared" si="0"/>
        <v>271.59899646283134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zoomScale="90" zoomScaleNormal="90" workbookViewId="0">
      <selection activeCell="L3" sqref="L3"/>
    </sheetView>
  </sheetViews>
  <sheetFormatPr defaultRowHeight="12.75"/>
  <cols>
    <col min="1" max="1" width="1.75" style="1" customWidth="1"/>
    <col min="2" max="2" width="15.375" style="8" bestFit="1" customWidth="1"/>
    <col min="3" max="3" width="7" style="1" bestFit="1" customWidth="1"/>
    <col min="4" max="4" width="9.875" style="1" customWidth="1"/>
    <col min="5" max="5" width="20.875" style="1" bestFit="1" customWidth="1"/>
    <col min="6" max="9" width="9" style="1"/>
    <col min="10" max="10" width="1.625" style="1" customWidth="1"/>
    <col min="11" max="11" width="9.75" style="1" bestFit="1" customWidth="1"/>
    <col min="12" max="14" width="9.625" style="1" bestFit="1" customWidth="1"/>
    <col min="15" max="15" width="10" style="1" bestFit="1" customWidth="1"/>
    <col min="16" max="16384" width="9" style="1"/>
  </cols>
  <sheetData>
    <row r="2" spans="2:15">
      <c r="C2" s="3"/>
      <c r="D2" s="3"/>
      <c r="E2" s="3"/>
      <c r="F2" s="7" t="s">
        <v>18</v>
      </c>
      <c r="G2" s="6"/>
      <c r="H2" s="6"/>
      <c r="I2" s="5"/>
      <c r="K2" s="3"/>
      <c r="L2" s="4" t="s">
        <v>14</v>
      </c>
      <c r="M2" s="4" t="s">
        <v>13</v>
      </c>
      <c r="N2" s="4" t="s">
        <v>12</v>
      </c>
      <c r="O2" s="4" t="s">
        <v>11</v>
      </c>
    </row>
    <row r="3" spans="2:15">
      <c r="C3" s="4" t="s">
        <v>17</v>
      </c>
      <c r="D3" s="4" t="s">
        <v>16</v>
      </c>
      <c r="E3" s="4" t="s">
        <v>15</v>
      </c>
      <c r="F3" s="4" t="s">
        <v>14</v>
      </c>
      <c r="G3" s="4" t="s">
        <v>13</v>
      </c>
      <c r="H3" s="4" t="s">
        <v>12</v>
      </c>
      <c r="I3" s="4" t="s">
        <v>11</v>
      </c>
      <c r="K3" s="3" t="s">
        <v>10</v>
      </c>
      <c r="L3" s="2">
        <f>SUMIF($D:$D,$K3,F:F)</f>
        <v>836.59555542279134</v>
      </c>
      <c r="M3" s="2">
        <f t="shared" ref="M3:O6" si="0">SUMIF($D:$D,$K3,G:G)</f>
        <v>0</v>
      </c>
      <c r="N3" s="2">
        <f t="shared" si="0"/>
        <v>465.85083809608483</v>
      </c>
      <c r="O3" s="2">
        <f>SUMIF($D:$D,$K3,I:I)</f>
        <v>1302.4463935188762</v>
      </c>
    </row>
    <row r="4" spans="2:15">
      <c r="B4" s="8" t="str">
        <f>C4&amp;D4</f>
        <v>marzecKategoria 3</v>
      </c>
      <c r="C4" s="3" t="s">
        <v>7</v>
      </c>
      <c r="D4" s="3" t="s">
        <v>4</v>
      </c>
      <c r="E4" s="3" t="s">
        <v>6</v>
      </c>
      <c r="F4" s="2">
        <v>67.257906699291993</v>
      </c>
      <c r="G4" s="3"/>
      <c r="H4" s="3"/>
      <c r="I4" s="2">
        <f t="shared" ref="I4:I14" si="1">SUM(F4:H4)</f>
        <v>67.257906699291993</v>
      </c>
      <c r="K4" s="3" t="s">
        <v>9</v>
      </c>
      <c r="L4" s="2">
        <f t="shared" ref="L4:L6" si="2">SUMIF($D:$D,$K4,F:F)</f>
        <v>671.27841040173325</v>
      </c>
      <c r="M4" s="2">
        <f t="shared" si="0"/>
        <v>789.72193804340066</v>
      </c>
      <c r="N4" s="2">
        <f t="shared" si="0"/>
        <v>332.40794164932731</v>
      </c>
      <c r="O4" s="2">
        <f t="shared" si="0"/>
        <v>1793.4082900944613</v>
      </c>
    </row>
    <row r="5" spans="2:15">
      <c r="B5" s="8" t="str">
        <f t="shared" ref="B5:B14" si="3">C5&amp;D5</f>
        <v>lutyKategoria 4</v>
      </c>
      <c r="C5" s="3" t="s">
        <v>2</v>
      </c>
      <c r="D5" s="3" t="s">
        <v>1</v>
      </c>
      <c r="E5" s="3" t="s">
        <v>3</v>
      </c>
      <c r="F5" s="2">
        <v>400.55553720666933</v>
      </c>
      <c r="G5" s="2">
        <v>70.480524237573235</v>
      </c>
      <c r="H5" s="3">
        <v>122</v>
      </c>
      <c r="I5" s="2">
        <f t="shared" si="1"/>
        <v>593.03606144424259</v>
      </c>
      <c r="K5" s="3" t="s">
        <v>4</v>
      </c>
      <c r="L5" s="2">
        <f t="shared" si="2"/>
        <v>67.257906699291993</v>
      </c>
      <c r="M5" s="2">
        <f t="shared" si="0"/>
        <v>1382.9242779874112</v>
      </c>
      <c r="N5" s="2">
        <f t="shared" si="0"/>
        <v>832.01000399239251</v>
      </c>
      <c r="O5" s="2">
        <f t="shared" si="0"/>
        <v>2282.192188679096</v>
      </c>
    </row>
    <row r="6" spans="2:15">
      <c r="B6" s="8" t="str">
        <f t="shared" si="3"/>
        <v>marzecKategoria 1</v>
      </c>
      <c r="C6" s="3" t="s">
        <v>7</v>
      </c>
      <c r="D6" s="3" t="s">
        <v>10</v>
      </c>
      <c r="E6" s="3" t="s">
        <v>6</v>
      </c>
      <c r="F6" s="2">
        <v>836.59555542279134</v>
      </c>
      <c r="G6" s="3"/>
      <c r="H6" s="3"/>
      <c r="I6" s="2">
        <f t="shared" si="1"/>
        <v>836.59555542279134</v>
      </c>
      <c r="K6" s="3" t="s">
        <v>1</v>
      </c>
      <c r="L6" s="2">
        <f t="shared" si="2"/>
        <v>596.74140307358243</v>
      </c>
      <c r="M6" s="2">
        <f t="shared" si="0"/>
        <v>342.0795207004046</v>
      </c>
      <c r="N6" s="2">
        <f t="shared" si="0"/>
        <v>1074.7156789536698</v>
      </c>
      <c r="O6" s="2">
        <f t="shared" si="0"/>
        <v>2013.5366027276571</v>
      </c>
    </row>
    <row r="7" spans="2:15">
      <c r="B7" s="8" t="str">
        <f t="shared" si="3"/>
        <v>styczeńKategoria 2</v>
      </c>
      <c r="C7" s="3" t="s">
        <v>5</v>
      </c>
      <c r="D7" s="3" t="s">
        <v>9</v>
      </c>
      <c r="E7" s="3" t="s">
        <v>8</v>
      </c>
      <c r="F7" s="3"/>
      <c r="G7" s="2">
        <v>789.72193804340066</v>
      </c>
      <c r="H7" s="2">
        <v>332.40794164932731</v>
      </c>
      <c r="I7" s="2">
        <f t="shared" si="1"/>
        <v>1122.1298796927281</v>
      </c>
    </row>
    <row r="8" spans="2:15">
      <c r="B8" s="8" t="str">
        <f t="shared" si="3"/>
        <v>styczeńKategoria 3</v>
      </c>
      <c r="C8" s="3" t="s">
        <v>5</v>
      </c>
      <c r="D8" s="3" t="s">
        <v>4</v>
      </c>
      <c r="E8" s="3" t="s">
        <v>0</v>
      </c>
      <c r="F8" s="3"/>
      <c r="G8" s="2">
        <v>416.27680723328541</v>
      </c>
      <c r="H8" s="3"/>
      <c r="I8" s="2">
        <f t="shared" si="1"/>
        <v>416.27680723328541</v>
      </c>
      <c r="K8" s="3"/>
      <c r="L8" s="4" t="s">
        <v>10</v>
      </c>
      <c r="M8" s="4" t="s">
        <v>9</v>
      </c>
      <c r="N8" s="4" t="s">
        <v>4</v>
      </c>
      <c r="O8" s="4" t="s">
        <v>1</v>
      </c>
    </row>
    <row r="9" spans="2:15">
      <c r="B9" s="8" t="str">
        <f t="shared" si="3"/>
        <v>lutyKategoria 1</v>
      </c>
      <c r="C9" s="3" t="s">
        <v>2</v>
      </c>
      <c r="D9" s="3" t="s">
        <v>10</v>
      </c>
      <c r="E9" s="3" t="s">
        <v>6</v>
      </c>
      <c r="F9" s="3"/>
      <c r="G9" s="3"/>
      <c r="H9" s="2">
        <v>465.85083809608483</v>
      </c>
      <c r="I9" s="2">
        <f t="shared" si="1"/>
        <v>465.85083809608483</v>
      </c>
      <c r="K9" s="3" t="s">
        <v>5</v>
      </c>
      <c r="L9" s="9">
        <f>SUMIF($B:$B,$K9&amp;L$8,$I:$I)</f>
        <v>0</v>
      </c>
      <c r="M9" s="9">
        <f t="shared" ref="M9:O11" si="4">SUMIF($B:$B,$K9&amp;M$8,$I:$I)</f>
        <v>1122.1298796927281</v>
      </c>
      <c r="N9" s="9">
        <f t="shared" si="4"/>
        <v>1001.3480687001286</v>
      </c>
      <c r="O9" s="9">
        <f t="shared" si="4"/>
        <v>0</v>
      </c>
    </row>
    <row r="10" spans="2:15">
      <c r="B10" s="8" t="str">
        <f t="shared" si="3"/>
        <v>marzecKategoria 2</v>
      </c>
      <c r="C10" s="3" t="s">
        <v>7</v>
      </c>
      <c r="D10" s="3" t="s">
        <v>9</v>
      </c>
      <c r="E10" s="3" t="s">
        <v>8</v>
      </c>
      <c r="F10" s="2">
        <v>671.27841040173325</v>
      </c>
      <c r="G10" s="3"/>
      <c r="H10" s="3"/>
      <c r="I10" s="2">
        <f t="shared" si="1"/>
        <v>671.27841040173325</v>
      </c>
      <c r="K10" s="3" t="s">
        <v>2</v>
      </c>
      <c r="L10" s="9">
        <f t="shared" ref="L10:L11" si="5">SUMIF($B:$B,$K10&amp;L$8,$I:$I)</f>
        <v>465.85083809608483</v>
      </c>
      <c r="M10" s="9">
        <f t="shared" si="4"/>
        <v>0</v>
      </c>
      <c r="N10" s="9">
        <f t="shared" si="4"/>
        <v>1213.5862132796751</v>
      </c>
      <c r="O10" s="9">
        <f t="shared" si="4"/>
        <v>864.63505790707393</v>
      </c>
    </row>
    <row r="11" spans="2:15">
      <c r="B11" s="8" t="str">
        <f t="shared" si="3"/>
        <v>lutyKategoria 3</v>
      </c>
      <c r="C11" s="3" t="s">
        <v>2</v>
      </c>
      <c r="D11" s="3" t="s">
        <v>4</v>
      </c>
      <c r="E11" s="3" t="s">
        <v>8</v>
      </c>
      <c r="F11" s="3"/>
      <c r="G11" s="2">
        <v>381.57620928728255</v>
      </c>
      <c r="H11" s="2">
        <v>832.01000399239251</v>
      </c>
      <c r="I11" s="2">
        <f t="shared" si="1"/>
        <v>1213.5862132796751</v>
      </c>
      <c r="K11" s="3" t="s">
        <v>7</v>
      </c>
      <c r="L11" s="9">
        <f t="shared" si="5"/>
        <v>836.59555542279134</v>
      </c>
      <c r="M11" s="9">
        <f t="shared" si="4"/>
        <v>671.27841040173325</v>
      </c>
      <c r="N11" s="9">
        <f t="shared" si="4"/>
        <v>67.257906699291993</v>
      </c>
      <c r="O11" s="9">
        <f t="shared" si="4"/>
        <v>1148.901544820583</v>
      </c>
    </row>
    <row r="12" spans="2:15">
      <c r="B12" s="8" t="str">
        <f t="shared" si="3"/>
        <v>marzecKategoria 4</v>
      </c>
      <c r="C12" s="3" t="s">
        <v>7</v>
      </c>
      <c r="D12" s="3" t="s">
        <v>1</v>
      </c>
      <c r="E12" s="3" t="s">
        <v>6</v>
      </c>
      <c r="F12" s="2">
        <v>196.1858658669131</v>
      </c>
      <c r="G12" s="3"/>
      <c r="H12" s="2">
        <v>952.71567895366991</v>
      </c>
      <c r="I12" s="2">
        <f t="shared" si="1"/>
        <v>1148.901544820583</v>
      </c>
    </row>
    <row r="13" spans="2:15">
      <c r="B13" s="8" t="str">
        <f t="shared" si="3"/>
        <v>styczeńKategoria 3</v>
      </c>
      <c r="C13" s="3" t="s">
        <v>5</v>
      </c>
      <c r="D13" s="3" t="s">
        <v>4</v>
      </c>
      <c r="E13" s="3" t="s">
        <v>3</v>
      </c>
      <c r="F13" s="3"/>
      <c r="G13" s="2">
        <v>585.07126146684323</v>
      </c>
      <c r="H13" s="3"/>
      <c r="I13" s="2">
        <f t="shared" si="1"/>
        <v>585.07126146684323</v>
      </c>
    </row>
    <row r="14" spans="2:15">
      <c r="B14" s="8" t="str">
        <f t="shared" si="3"/>
        <v>lutyKategoria 4</v>
      </c>
      <c r="C14" s="3" t="s">
        <v>2</v>
      </c>
      <c r="D14" s="3" t="s">
        <v>1</v>
      </c>
      <c r="E14" s="3" t="s">
        <v>0</v>
      </c>
      <c r="F14" s="3"/>
      <c r="G14" s="2">
        <v>271.59899646283134</v>
      </c>
      <c r="H14" s="3"/>
      <c r="I14" s="2">
        <f t="shared" si="1"/>
        <v>271.59899646283134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7"/>
  <sheetViews>
    <sheetView showGridLines="0" zoomScaleNormal="100" workbookViewId="0">
      <selection activeCell="C7" sqref="C7:C13"/>
    </sheetView>
  </sheetViews>
  <sheetFormatPr defaultRowHeight="12.75"/>
  <cols>
    <col min="1" max="1" width="0.75" style="1" customWidth="1"/>
    <col min="2" max="2" width="26.125" style="1" customWidth="1"/>
    <col min="3" max="3" width="12.25" style="1" customWidth="1"/>
    <col min="4" max="4" width="4.875" style="1" customWidth="1"/>
    <col min="5" max="5" width="8.625" style="1" customWidth="1"/>
    <col min="6" max="26" width="4.75" style="1" customWidth="1"/>
    <col min="27" max="16384" width="9" style="1"/>
  </cols>
  <sheetData>
    <row r="2" spans="2:26">
      <c r="B2" s="84" t="s">
        <v>122</v>
      </c>
    </row>
    <row r="3" spans="2:26">
      <c r="B3" s="86" t="s">
        <v>121</v>
      </c>
    </row>
    <row r="4" spans="2:26" ht="6.75" customHeight="1">
      <c r="B4" s="86"/>
    </row>
    <row r="5" spans="2:26">
      <c r="B5" s="83" t="s">
        <v>120</v>
      </c>
      <c r="C5" s="94">
        <v>0.05</v>
      </c>
    </row>
    <row r="6" spans="2:26">
      <c r="E6" s="81" t="s">
        <v>23</v>
      </c>
      <c r="F6" s="81">
        <v>2015</v>
      </c>
      <c r="G6" s="81">
        <v>2016</v>
      </c>
      <c r="H6" s="81">
        <v>2017</v>
      </c>
      <c r="I6" s="81">
        <v>2018</v>
      </c>
      <c r="J6" s="81">
        <v>2019</v>
      </c>
      <c r="K6" s="81">
        <v>2020</v>
      </c>
      <c r="L6" s="81">
        <v>2021</v>
      </c>
      <c r="M6" s="81">
        <v>2022</v>
      </c>
      <c r="N6" s="81">
        <v>2023</v>
      </c>
      <c r="O6" s="81">
        <v>2024</v>
      </c>
      <c r="P6" s="81">
        <v>2025</v>
      </c>
      <c r="Q6" s="81">
        <v>2026</v>
      </c>
      <c r="R6" s="81">
        <v>2027</v>
      </c>
      <c r="S6" s="81">
        <v>2028</v>
      </c>
      <c r="T6" s="81">
        <v>2029</v>
      </c>
      <c r="U6" s="81">
        <v>2030</v>
      </c>
      <c r="V6" s="81">
        <v>2031</v>
      </c>
      <c r="W6" s="81">
        <v>2032</v>
      </c>
      <c r="X6" s="81">
        <v>2033</v>
      </c>
      <c r="Y6" s="81">
        <v>2034</v>
      </c>
      <c r="Z6" s="81">
        <v>2035</v>
      </c>
    </row>
    <row r="7" spans="2:26">
      <c r="B7" s="93" t="s">
        <v>119</v>
      </c>
      <c r="C7" s="92"/>
      <c r="E7" s="81" t="s">
        <v>118</v>
      </c>
      <c r="F7" s="3">
        <v>1.2</v>
      </c>
      <c r="G7" s="3">
        <v>9.5</v>
      </c>
      <c r="H7" s="3">
        <v>2.5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</row>
    <row r="8" spans="2:26">
      <c r="B8" s="83" t="s">
        <v>117</v>
      </c>
      <c r="C8" s="91"/>
      <c r="E8" s="81" t="s">
        <v>116</v>
      </c>
      <c r="F8" s="3">
        <v>0</v>
      </c>
      <c r="G8" s="3">
        <v>0</v>
      </c>
      <c r="H8" s="3">
        <v>1.1000000000000001</v>
      </c>
      <c r="I8" s="80">
        <v>1.1440000000000001</v>
      </c>
      <c r="J8" s="80">
        <v>1.1897600000000002</v>
      </c>
      <c r="K8" s="80">
        <v>1.2373504000000002</v>
      </c>
      <c r="L8" s="80">
        <v>1.2868444160000003</v>
      </c>
      <c r="M8" s="80">
        <v>1.3383181926400003</v>
      </c>
      <c r="N8" s="80">
        <v>1.3918509203456004</v>
      </c>
      <c r="O8" s="80">
        <v>1.4475249571594244</v>
      </c>
      <c r="P8" s="80">
        <v>1.5054259554458014</v>
      </c>
      <c r="Q8" s="80">
        <v>1.5656429936636336</v>
      </c>
      <c r="R8" s="80">
        <v>1.628268713410179</v>
      </c>
      <c r="S8" s="80">
        <v>1.6933994619465862</v>
      </c>
      <c r="T8" s="80">
        <v>1.7611354404244497</v>
      </c>
      <c r="U8" s="80">
        <v>1.8315808580414277</v>
      </c>
      <c r="V8" s="80">
        <v>1.9048440923630849</v>
      </c>
      <c r="W8" s="80">
        <v>1.9810378560576085</v>
      </c>
      <c r="X8" s="80">
        <v>2.0602793702999129</v>
      </c>
      <c r="Y8" s="80">
        <v>2.1426905451119094</v>
      </c>
      <c r="Z8" s="80">
        <v>2.2283981669163859</v>
      </c>
    </row>
    <row r="9" spans="2:26">
      <c r="E9" s="81" t="s">
        <v>115</v>
      </c>
      <c r="F9" s="3">
        <f t="shared" ref="F9:Z9" si="0">F8-F7</f>
        <v>-1.2</v>
      </c>
      <c r="G9" s="3">
        <f t="shared" si="0"/>
        <v>-9.5</v>
      </c>
      <c r="H9" s="3">
        <f t="shared" si="0"/>
        <v>-1.4</v>
      </c>
      <c r="I9" s="3">
        <f t="shared" si="0"/>
        <v>1.1440000000000001</v>
      </c>
      <c r="J9" s="3">
        <f t="shared" si="0"/>
        <v>1.1897600000000002</v>
      </c>
      <c r="K9" s="3">
        <f t="shared" si="0"/>
        <v>1.2373504000000002</v>
      </c>
      <c r="L9" s="3">
        <f t="shared" si="0"/>
        <v>1.2868444160000003</v>
      </c>
      <c r="M9" s="3">
        <f t="shared" si="0"/>
        <v>1.3383181926400003</v>
      </c>
      <c r="N9" s="3">
        <f t="shared" si="0"/>
        <v>1.3918509203456004</v>
      </c>
      <c r="O9" s="3">
        <f t="shared" si="0"/>
        <v>1.4475249571594244</v>
      </c>
      <c r="P9" s="3">
        <f t="shared" si="0"/>
        <v>1.5054259554458014</v>
      </c>
      <c r="Q9" s="3">
        <f t="shared" si="0"/>
        <v>1.5656429936636336</v>
      </c>
      <c r="R9" s="3">
        <f t="shared" si="0"/>
        <v>1.628268713410179</v>
      </c>
      <c r="S9" s="3">
        <f t="shared" si="0"/>
        <v>1.6933994619465862</v>
      </c>
      <c r="T9" s="3">
        <f t="shared" si="0"/>
        <v>1.7611354404244497</v>
      </c>
      <c r="U9" s="3">
        <f t="shared" si="0"/>
        <v>1.8315808580414277</v>
      </c>
      <c r="V9" s="3">
        <f t="shared" si="0"/>
        <v>1.9048440923630849</v>
      </c>
      <c r="W9" s="3">
        <f t="shared" si="0"/>
        <v>1.9810378560576085</v>
      </c>
      <c r="X9" s="3">
        <f t="shared" si="0"/>
        <v>2.0602793702999129</v>
      </c>
      <c r="Y9" s="3">
        <f t="shared" si="0"/>
        <v>2.1426905451119094</v>
      </c>
      <c r="Z9" s="3">
        <f t="shared" si="0"/>
        <v>2.2283981669163859</v>
      </c>
    </row>
    <row r="10" spans="2:26">
      <c r="B10" s="83" t="s">
        <v>114</v>
      </c>
      <c r="C10" s="89"/>
    </row>
    <row r="11" spans="2:26">
      <c r="C11" s="90"/>
    </row>
    <row r="12" spans="2:26">
      <c r="B12" s="83" t="s">
        <v>113</v>
      </c>
      <c r="C12" s="89"/>
    </row>
    <row r="13" spans="2:26">
      <c r="B13" s="88" t="s">
        <v>112</v>
      </c>
      <c r="C13" s="87"/>
    </row>
    <row r="16" spans="2:26">
      <c r="B16" s="84" t="s">
        <v>111</v>
      </c>
    </row>
    <row r="17" spans="2:15">
      <c r="B17" s="86" t="s">
        <v>110</v>
      </c>
    </row>
    <row r="18" spans="2:15">
      <c r="B18" s="83" t="s">
        <v>109</v>
      </c>
      <c r="C18" s="85">
        <f>IRR(F9:Z9)</f>
        <v>8.8863727413020843E-2</v>
      </c>
    </row>
    <row r="26" spans="2:15">
      <c r="B26" s="84" t="s">
        <v>108</v>
      </c>
      <c r="E26" s="81"/>
      <c r="F26" s="81">
        <v>2014</v>
      </c>
      <c r="G26" s="81">
        <v>2015</v>
      </c>
      <c r="H26" s="81">
        <v>2016</v>
      </c>
      <c r="I26" s="81">
        <v>2017</v>
      </c>
      <c r="J26" s="81">
        <v>2018</v>
      </c>
      <c r="K26" s="81">
        <v>2019</v>
      </c>
      <c r="L26" s="81">
        <v>2020</v>
      </c>
      <c r="M26" s="81">
        <v>2021</v>
      </c>
      <c r="N26" s="81">
        <v>2022</v>
      </c>
      <c r="O26" s="81">
        <v>2023</v>
      </c>
    </row>
    <row r="27" spans="2:15">
      <c r="B27" s="83" t="s">
        <v>107</v>
      </c>
      <c r="C27" s="82">
        <f>(O27/F27)^(1/9)-1</f>
        <v>0.10000000000000009</v>
      </c>
      <c r="E27" s="81" t="s">
        <v>97</v>
      </c>
      <c r="F27" s="80">
        <v>10</v>
      </c>
      <c r="G27" s="80">
        <f t="shared" ref="G27:O27" si="1">F27*1.1</f>
        <v>11</v>
      </c>
      <c r="H27" s="80">
        <f t="shared" si="1"/>
        <v>12.100000000000001</v>
      </c>
      <c r="I27" s="80">
        <f t="shared" si="1"/>
        <v>13.310000000000002</v>
      </c>
      <c r="J27" s="80">
        <f t="shared" si="1"/>
        <v>14.641000000000004</v>
      </c>
      <c r="K27" s="80">
        <f t="shared" si="1"/>
        <v>16.105100000000004</v>
      </c>
      <c r="L27" s="80">
        <f t="shared" si="1"/>
        <v>17.715610000000005</v>
      </c>
      <c r="M27" s="80">
        <f t="shared" si="1"/>
        <v>19.487171000000007</v>
      </c>
      <c r="N27" s="80">
        <f t="shared" si="1"/>
        <v>21.43588810000001</v>
      </c>
      <c r="O27" s="80">
        <f t="shared" si="1"/>
        <v>23.579476910000015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showGridLines="0" workbookViewId="0">
      <selection activeCell="C4" sqref="C4"/>
    </sheetView>
  </sheetViews>
  <sheetFormatPr defaultRowHeight="12.75"/>
  <cols>
    <col min="1" max="1" width="2.875" style="1" customWidth="1"/>
    <col min="2" max="2" width="10" style="75" bestFit="1" customWidth="1"/>
    <col min="3" max="3" width="9" style="75"/>
    <col min="4" max="4" width="2.625" style="74" customWidth="1"/>
    <col min="5" max="5" width="10" style="1" bestFit="1" customWidth="1"/>
    <col min="6" max="6" width="7.125" style="73" customWidth="1"/>
    <col min="7" max="16384" width="9" style="1"/>
  </cols>
  <sheetData>
    <row r="3" spans="2:7">
      <c r="B3" s="78" t="s">
        <v>106</v>
      </c>
      <c r="C3" s="78" t="s">
        <v>105</v>
      </c>
      <c r="E3" s="3" t="s">
        <v>106</v>
      </c>
      <c r="F3" s="79" t="s">
        <v>105</v>
      </c>
    </row>
    <row r="4" spans="2:7">
      <c r="B4" s="78">
        <v>5</v>
      </c>
      <c r="C4" s="77"/>
      <c r="E4" s="3">
        <v>1</v>
      </c>
      <c r="F4" s="76">
        <v>0.05</v>
      </c>
    </row>
    <row r="5" spans="2:7">
      <c r="E5" s="3">
        <v>2</v>
      </c>
      <c r="F5" s="76">
        <v>6.4000000000000001E-2</v>
      </c>
    </row>
    <row r="6" spans="2:7">
      <c r="E6" s="3">
        <v>3</v>
      </c>
      <c r="F6" s="76">
        <v>8.2000000000000003E-2</v>
      </c>
    </row>
    <row r="7" spans="2:7">
      <c r="E7" s="3">
        <v>4</v>
      </c>
      <c r="F7" s="76">
        <v>9.4E-2</v>
      </c>
    </row>
    <row r="8" spans="2:7">
      <c r="E8" s="3">
        <v>5</v>
      </c>
      <c r="F8" s="76">
        <v>0.1</v>
      </c>
    </row>
    <row r="13" spans="2:7">
      <c r="G13" s="1" t="s">
        <v>104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10"/>
  <sheetViews>
    <sheetView workbookViewId="0">
      <selection activeCell="C3" sqref="C3"/>
    </sheetView>
  </sheetViews>
  <sheetFormatPr defaultRowHeight="15"/>
  <cols>
    <col min="1" max="2" width="9" style="10"/>
    <col min="3" max="3" width="9.25" style="11" bestFit="1" customWidth="1"/>
    <col min="4" max="16384" width="9" style="10"/>
  </cols>
  <sheetData>
    <row r="1" spans="1:3">
      <c r="A1" s="10">
        <v>1</v>
      </c>
    </row>
    <row r="2" spans="1:3">
      <c r="A2" s="10">
        <v>2</v>
      </c>
      <c r="C2" s="12" t="s">
        <v>19</v>
      </c>
    </row>
    <row r="3" spans="1:3">
      <c r="A3" s="10">
        <v>2</v>
      </c>
      <c r="C3" s="13"/>
    </row>
    <row r="4" spans="1:3">
      <c r="A4" s="10">
        <v>4</v>
      </c>
    </row>
    <row r="5" spans="1:3">
      <c r="A5" s="10">
        <v>6</v>
      </c>
      <c r="C5" s="12" t="s">
        <v>20</v>
      </c>
    </row>
    <row r="6" spans="1:3">
      <c r="A6" s="10">
        <v>6</v>
      </c>
      <c r="C6" s="13"/>
    </row>
    <row r="7" spans="1:3">
      <c r="A7" s="10">
        <v>7</v>
      </c>
    </row>
    <row r="8" spans="1:3">
      <c r="A8" s="10">
        <v>8</v>
      </c>
      <c r="C8" s="12" t="s">
        <v>21</v>
      </c>
    </row>
    <row r="9" spans="1:3">
      <c r="A9" s="10">
        <v>884</v>
      </c>
      <c r="C9" s="13"/>
    </row>
    <row r="10" spans="1:3">
      <c r="A10" s="10">
        <v>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Funkcje Tekstowe</vt:lpstr>
      <vt:lpstr>POZYCJA</vt:lpstr>
      <vt:lpstr>SUMA.JEŻELI</vt:lpstr>
      <vt:lpstr>SUMA.JEŻELI 2</vt:lpstr>
      <vt:lpstr>Funkcje Finansowe</vt:lpstr>
      <vt:lpstr>WYBIERZ</vt:lpstr>
      <vt:lpstr>Mediana Dominanta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Szyperski</dc:creator>
  <cp:lastModifiedBy>Przemyslaw Szyperski</cp:lastModifiedBy>
  <dcterms:created xsi:type="dcterms:W3CDTF">2009-04-15T21:06:10Z</dcterms:created>
  <dcterms:modified xsi:type="dcterms:W3CDTF">2014-03-20T21:16:11Z</dcterms:modified>
</cp:coreProperties>
</file>